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"/>
    </mc:Choice>
  </mc:AlternateContent>
  <bookViews>
    <workbookView xWindow="0" yWindow="0" windowWidth="0" windowHeight="0"/>
  </bookViews>
  <sheets>
    <sheet name="Rekapitulace stavby" sheetId="1" r:id="rId1"/>
    <sheet name=" SO 10 SUT INTERIER - SO ..." sheetId="2" r:id="rId2"/>
    <sheet name="SO10-1NP INTER - SO 10- 1..." sheetId="3" r:id="rId3"/>
    <sheet name="SO 10 2NP-INTER - SO 10- 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 SO 10 SUT INTERIER - SO ...'!$C$119:$K$147</definedName>
    <definedName name="_xlnm.Print_Area" localSheetId="1">' SO 10 SUT INTERIER - SO ...'!$C$4:$J$76,' SO 10 SUT INTERIER - SO ...'!$C$82:$J$101,' SO 10 SUT INTERIER - SO ...'!$C$107:$J$147</definedName>
    <definedName name="_xlnm.Print_Titles" localSheetId="1">' SO 10 SUT INTERIER - SO ...'!$119:$119</definedName>
    <definedName name="_xlnm._FilterDatabase" localSheetId="2" hidden="1">'SO10-1NP INTER - SO 10- 1...'!$C$119:$K$141</definedName>
    <definedName name="_xlnm.Print_Area" localSheetId="2">'SO10-1NP INTER - SO 10- 1...'!$C$4:$J$76,'SO10-1NP INTER - SO 10- 1...'!$C$82:$J$101,'SO10-1NP INTER - SO 10- 1...'!$C$107:$J$141</definedName>
    <definedName name="_xlnm.Print_Titles" localSheetId="2">'SO10-1NP INTER - SO 10- 1...'!$119:$119</definedName>
    <definedName name="_xlnm._FilterDatabase" localSheetId="3" hidden="1">'SO 10 2NP-INTER - SO 10- ...'!$C$119:$K$144</definedName>
    <definedName name="_xlnm.Print_Area" localSheetId="3">'SO 10 2NP-INTER - SO 10- ...'!$C$4:$J$76,'SO 10 2NP-INTER - SO 10- ...'!$C$82:$J$101,'SO 10 2NP-INTER - SO 10- ...'!$C$107:$J$144</definedName>
    <definedName name="_xlnm.Print_Titles" localSheetId="3">'SO 10 2NP-INTER - SO 10- ...'!$119:$119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4"/>
  <c r="E112"/>
  <c r="J92"/>
  <c r="J91"/>
  <c r="F89"/>
  <c r="E87"/>
  <c r="J18"/>
  <c r="E18"/>
  <c r="F92"/>
  <c r="J17"/>
  <c r="J15"/>
  <c r="E15"/>
  <c r="F116"/>
  <c r="J14"/>
  <c r="J12"/>
  <c r="J114"/>
  <c r="E7"/>
  <c r="E110"/>
  <c i="3" r="J37"/>
  <c r="J36"/>
  <c i="1" r="AY96"/>
  <c i="3" r="J35"/>
  <c i="1" r="AX96"/>
  <c i="3"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4"/>
  <c r="E112"/>
  <c r="J92"/>
  <c r="J91"/>
  <c r="F89"/>
  <c r="E87"/>
  <c r="J18"/>
  <c r="E18"/>
  <c r="F117"/>
  <c r="J17"/>
  <c r="J15"/>
  <c r="E15"/>
  <c r="F91"/>
  <c r="J14"/>
  <c r="J12"/>
  <c r="J114"/>
  <c r="E7"/>
  <c r="E85"/>
  <c i="2" r="J37"/>
  <c r="J36"/>
  <c i="1" r="AY95"/>
  <c i="2" r="J35"/>
  <c i="1" r="AX95"/>
  <c i="2"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4"/>
  <c r="E112"/>
  <c r="J92"/>
  <c r="J91"/>
  <c r="F89"/>
  <c r="E87"/>
  <c r="J18"/>
  <c r="E18"/>
  <c r="F117"/>
  <c r="J17"/>
  <c r="J15"/>
  <c r="E15"/>
  <c r="F116"/>
  <c r="J14"/>
  <c r="J12"/>
  <c r="J114"/>
  <c r="E7"/>
  <c r="E110"/>
  <c i="1" r="L90"/>
  <c r="AM90"/>
  <c r="AM89"/>
  <c r="L89"/>
  <c r="AM87"/>
  <c r="L87"/>
  <c r="L85"/>
  <c r="L84"/>
  <c i="4" r="BK144"/>
  <c r="J144"/>
  <c r="BK143"/>
  <c r="J143"/>
  <c r="BK142"/>
  <c r="J142"/>
  <c r="BK141"/>
  <c r="J141"/>
  <c r="BK140"/>
  <c r="J140"/>
  <c r="BK138"/>
  <c r="J138"/>
  <c r="J137"/>
  <c r="BK136"/>
  <c r="J135"/>
  <c r="BK134"/>
  <c r="J133"/>
  <c r="BK132"/>
  <c r="J131"/>
  <c r="BK129"/>
  <c r="BK128"/>
  <c r="BK127"/>
  <c r="J126"/>
  <c r="BK125"/>
  <c r="J124"/>
  <c r="J123"/>
  <c i="3" r="J141"/>
  <c r="BK140"/>
  <c r="J139"/>
  <c r="BK138"/>
  <c r="J137"/>
  <c r="BK136"/>
  <c r="BK135"/>
  <c r="J134"/>
  <c r="BK133"/>
  <c r="J133"/>
  <c r="J131"/>
  <c r="BK130"/>
  <c r="BK128"/>
  <c r="BK127"/>
  <c r="J126"/>
  <c r="BK125"/>
  <c r="J124"/>
  <c r="BK123"/>
  <c i="2" r="J147"/>
  <c r="BK146"/>
  <c r="J145"/>
  <c r="BK144"/>
  <c r="J143"/>
  <c r="BK142"/>
  <c r="BK140"/>
  <c r="J139"/>
  <c r="J138"/>
  <c r="BK137"/>
  <c r="J136"/>
  <c r="J135"/>
  <c r="J134"/>
  <c r="J133"/>
  <c r="J132"/>
  <c r="J131"/>
  <c r="J130"/>
  <c r="BK128"/>
  <c r="BK127"/>
  <c r="J126"/>
  <c r="J125"/>
  <c r="J124"/>
  <c r="J123"/>
  <c i="1" r="AS94"/>
  <c i="4" r="BK137"/>
  <c r="J136"/>
  <c r="BK135"/>
  <c r="J134"/>
  <c r="BK133"/>
  <c r="J132"/>
  <c r="BK131"/>
  <c r="J129"/>
  <c r="J128"/>
  <c r="J127"/>
  <c r="BK126"/>
  <c r="J125"/>
  <c r="BK124"/>
  <c r="BK123"/>
  <c i="3" r="BK141"/>
  <c r="J140"/>
  <c r="BK139"/>
  <c r="J138"/>
  <c r="BK137"/>
  <c r="J136"/>
  <c r="J135"/>
  <c r="BK134"/>
  <c r="BK131"/>
  <c r="J130"/>
  <c r="J128"/>
  <c r="J127"/>
  <c r="BK126"/>
  <c r="J125"/>
  <c r="BK124"/>
  <c r="J123"/>
  <c i="2" r="BK147"/>
  <c r="J146"/>
  <c r="BK145"/>
  <c r="J144"/>
  <c r="BK143"/>
  <c r="J142"/>
  <c r="J140"/>
  <c r="BK139"/>
  <c r="BK138"/>
  <c r="J137"/>
  <c r="BK136"/>
  <c r="BK135"/>
  <c r="BK134"/>
  <c r="BK133"/>
  <c r="BK132"/>
  <c r="BK131"/>
  <c r="BK130"/>
  <c r="J128"/>
  <c r="J127"/>
  <c r="BK126"/>
  <c r="BK125"/>
  <c r="BK124"/>
  <c r="BK123"/>
  <c l="1" r="BK129"/>
  <c r="J129"/>
  <c r="J99"/>
  <c r="R129"/>
  <c r="R122"/>
  <c r="R121"/>
  <c r="R120"/>
  <c r="BK141"/>
  <c r="J141"/>
  <c r="J100"/>
  <c r="R141"/>
  <c i="3" r="BK122"/>
  <c r="J122"/>
  <c r="J98"/>
  <c r="P122"/>
  <c r="T122"/>
  <c r="R129"/>
  <c r="BK132"/>
  <c r="J132"/>
  <c r="J100"/>
  <c r="R132"/>
  <c i="2" r="P129"/>
  <c r="P122"/>
  <c r="P121"/>
  <c r="P120"/>
  <c i="1" r="AU95"/>
  <c i="2" r="T129"/>
  <c r="T122"/>
  <c r="T121"/>
  <c r="T120"/>
  <c r="P141"/>
  <c r="T141"/>
  <c i="3" r="R122"/>
  <c r="R121"/>
  <c r="R120"/>
  <c r="BK129"/>
  <c r="J129"/>
  <c r="J99"/>
  <c r="P129"/>
  <c r="T129"/>
  <c r="P132"/>
  <c r="T132"/>
  <c i="4" r="BK139"/>
  <c r="J139"/>
  <c r="J100"/>
  <c r="P139"/>
  <c r="P130"/>
  <c r="P122"/>
  <c r="P121"/>
  <c r="P120"/>
  <c i="1" r="AU97"/>
  <c i="4" r="R139"/>
  <c r="R130"/>
  <c r="R122"/>
  <c r="R121"/>
  <c r="R120"/>
  <c r="T139"/>
  <c r="T130"/>
  <c r="T122"/>
  <c r="T121"/>
  <c r="T120"/>
  <c i="2" r="E85"/>
  <c r="J89"/>
  <c r="BE123"/>
  <c r="BE124"/>
  <c r="BE125"/>
  <c r="BE126"/>
  <c r="BE130"/>
  <c r="BE131"/>
  <c r="BE132"/>
  <c r="BE133"/>
  <c r="BE135"/>
  <c r="BE136"/>
  <c r="BE138"/>
  <c r="BE140"/>
  <c r="BE142"/>
  <c r="BE144"/>
  <c r="BE146"/>
  <c r="BK122"/>
  <c r="J122"/>
  <c r="J98"/>
  <c i="3" r="J89"/>
  <c r="F92"/>
  <c r="E110"/>
  <c r="F116"/>
  <c r="BE123"/>
  <c r="BE125"/>
  <c r="BE126"/>
  <c r="BE131"/>
  <c r="BE133"/>
  <c r="BE136"/>
  <c r="BE138"/>
  <c r="BE140"/>
  <c i="4" r="J89"/>
  <c r="F117"/>
  <c r="BE123"/>
  <c r="BE125"/>
  <c r="BE126"/>
  <c r="BE127"/>
  <c r="BE129"/>
  <c r="BE132"/>
  <c r="BE134"/>
  <c i="2" r="F91"/>
  <c r="F92"/>
  <c r="BE127"/>
  <c r="BE128"/>
  <c r="BE134"/>
  <c r="BE137"/>
  <c r="BE139"/>
  <c r="BE143"/>
  <c r="BE145"/>
  <c r="BE147"/>
  <c i="3" r="BE124"/>
  <c r="BE127"/>
  <c r="BE128"/>
  <c r="BE130"/>
  <c r="BE134"/>
  <c r="BE135"/>
  <c r="BE137"/>
  <c r="BE139"/>
  <c r="BE141"/>
  <c i="4" r="E85"/>
  <c r="F91"/>
  <c r="BE124"/>
  <c r="BE128"/>
  <c r="BE131"/>
  <c r="BE133"/>
  <c r="BE135"/>
  <c r="BE136"/>
  <c r="BE137"/>
  <c r="BE138"/>
  <c r="BE140"/>
  <c r="BE141"/>
  <c r="BE142"/>
  <c r="BE143"/>
  <c r="BE144"/>
  <c r="BK130"/>
  <c r="J130"/>
  <c r="J99"/>
  <c i="2" r="J34"/>
  <c i="1" r="AW95"/>
  <c i="2" r="F36"/>
  <c i="1" r="BC95"/>
  <c i="3" r="J34"/>
  <c i="1" r="AW96"/>
  <c i="3" r="F36"/>
  <c i="1" r="BC96"/>
  <c i="2" r="F35"/>
  <c i="1" r="BB95"/>
  <c i="3" r="F35"/>
  <c i="1" r="BB96"/>
  <c i="4" r="F34"/>
  <c i="1" r="BA97"/>
  <c i="4" r="F35"/>
  <c i="1" r="BB97"/>
  <c i="4" r="F37"/>
  <c i="1" r="BD97"/>
  <c i="2" r="F34"/>
  <c i="1" r="BA95"/>
  <c i="2" r="F37"/>
  <c i="1" r="BD95"/>
  <c i="3" r="F34"/>
  <c i="1" r="BA96"/>
  <c i="3" r="F37"/>
  <c i="1" r="BD96"/>
  <c i="4" r="J34"/>
  <c i="1" r="AW97"/>
  <c i="4" r="F36"/>
  <c i="1" r="BC97"/>
  <c i="3" l="1" r="T121"/>
  <c r="T120"/>
  <c r="P121"/>
  <c r="P120"/>
  <c i="1" r="AU96"/>
  <c i="4" r="BK122"/>
  <c r="J122"/>
  <c r="J98"/>
  <c i="3" r="BK121"/>
  <c r="J121"/>
  <c r="J97"/>
  <c i="2" r="BK121"/>
  <c r="BK120"/>
  <c r="J120"/>
  <c r="J30"/>
  <c i="1" r="AG95"/>
  <c i="2" r="J33"/>
  <c i="1" r="AV95"/>
  <c r="AT95"/>
  <c r="BA94"/>
  <c r="W30"/>
  <c r="BD94"/>
  <c r="W33"/>
  <c i="2" r="F33"/>
  <c i="1" r="AZ95"/>
  <c r="AU94"/>
  <c r="BB94"/>
  <c r="W31"/>
  <c r="BC94"/>
  <c r="AY94"/>
  <c i="3" r="J33"/>
  <c i="1" r="AV96"/>
  <c r="AT96"/>
  <c i="4" r="F33"/>
  <c i="1" r="AZ97"/>
  <c i="3" r="F33"/>
  <c i="1" r="AZ96"/>
  <c i="4" r="J33"/>
  <c i="1" r="AV97"/>
  <c r="AT97"/>
  <c i="2" l="1" r="J39"/>
  <c r="J96"/>
  <c r="J121"/>
  <c r="J97"/>
  <c i="3" r="BK120"/>
  <c r="J120"/>
  <c r="J96"/>
  <c i="4" r="BK121"/>
  <c r="J121"/>
  <c r="J97"/>
  <c i="1" r="AN95"/>
  <c r="AZ94"/>
  <c r="W29"/>
  <c r="W32"/>
  <c r="AW94"/>
  <c r="AK30"/>
  <c r="AX94"/>
  <c i="4" l="1" r="BK120"/>
  <c r="J120"/>
  <c r="J96"/>
  <c i="1" r="AV94"/>
  <c r="AK29"/>
  <c i="3" r="J30"/>
  <c i="1" r="AG96"/>
  <c r="AN96"/>
  <c i="3" l="1" r="J39"/>
  <c i="1" r="AT94"/>
  <c i="4" r="J30"/>
  <c i="1" r="AG97"/>
  <c r="AN97"/>
  <c i="4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<sst xmlns="http://schemas.openxmlformats.org/spreadsheetml/2006/main">
  <si>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</si>
  <si>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</si>
  <si>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</si>
  <si>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</si>
  <si>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</si>
  <si>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{726c1a90-3757-45e4-ab90-8c6091304f1d}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</si>
  <si>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</si>
  <si>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</si>
  <si>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</si>
  <si>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</si>
  <si>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</si>
  <si>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</si>
  <si>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</si>
  <si>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</si>
  <si>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2TEMNDVUR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</si>
  <si>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</si>
  <si>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</si>
  <si>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2. INTERIÉR VÝCVIKOVÉHO STŘEDISKA- čp. 24  CÚ 2018/1</t>
  </si>
  <si>
    <t>0,1</t>
  </si>
  <si>
    <t>KSO:</t>
  </si>
  <si>
    <t>CC-CZ:</t>
  </si>
  <si>
    <t>1</t>
  </si>
  <si>
    <t>Místo:</t>
  </si>
  <si>
    <t>TEMNÝ DŮL</t>
  </si>
  <si>
    <t>Datum:</t>
  </si>
  <si>
    <t>24. 4. 2018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</si>
  <si>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</si>
  <si>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</si>
  <si>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</si>
  <si>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</si>
  <si>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</si>
  <si>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</si>
  <si>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</si>
  <si>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</si>
  <si>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</si>
  <si>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ATELIER H1§ATELIER HÁJEK</t>
  </si>
  <si>
    <t>True</t>
  </si>
  <si>
    <t>Zpracovatel:</t>
  </si>
  <si>
    <t>ERŠILOVÁ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</si>
  <si>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</si>
  <si>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</si>
  <si>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</si>
  <si>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</si>
  <si>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</si>
  <si>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</si>
  <si>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</si>
  <si>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</si>
  <si>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</si>
  <si>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</si>
  <si>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</si>
  <si>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</si>
  <si>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</si>
  <si>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</si>
  <si>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</si>
  <si>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</si>
  <si>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</si>
  <si>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</si>
  <si>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</si>
  <si>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</si>
  <si>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</si>
  <si>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</si>
  <si>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</si>
  <si>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</si>
  <si>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</si>
  <si>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</si>
  <si>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</si>
  <si>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</si>
  <si>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</si>
  <si>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</si>
  <si>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</si>
  <si>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</si>
  <si>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</si>
  <si>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</si>
  <si>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</si>
  <si>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</si>
  <si>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</si>
  <si>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</si>
  <si>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</si>
  <si>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</si>
  <si>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</si>
  <si>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</si>
  <si>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</si>
  <si>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</si>
  <si>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</si>
  <si>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</si>
  <si>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 xml:space="preserve"> SO 10 SUT INTERIER</t>
  </si>
  <si>
    <t>SO 10 -SUTERÉN INTERIER čp.24</t>
  </si>
  <si>
    <t>STA</t>
  </si>
  <si>
    <t>{e393a3f9-7d38-42c8-be47-85c7e2ddf492}</t>
  </si>
  <si>
    <t>2</t>
  </si>
  <si>
    <t>SO10-1NP INTER</t>
  </si>
  <si>
    <t>SO 10- 1.NP INTERIER čp.24</t>
  </si>
  <si>
    <t>{57c42cf6-e4f3-4b10-aabb-0edd7fdb9786}</t>
  </si>
  <si>
    <t>SO 10 2NP-INTER</t>
  </si>
  <si>
    <t>SO 10- 2. NP -INTERIER čp.24</t>
  </si>
  <si>
    <t>{373f6687-eee6-4068-b974-5a1d1cd7256f}</t>
  </si>
  <si>
    <t>KRYCÍ LIST SOUPISU PRACÍ</t>
  </si>
  <si>
    <t>Objekt:</t>
  </si>
  <si>
    <t xml:space="preserve"> SO 10 SUT INTERIER - SO 10 -SUTERÉN INTERIER čp.24</t>
  </si>
  <si>
    <t>ATELIER H1§ ATELIER HÁJEK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</si>
  <si>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</si>
  <si>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</si>
  <si>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</si>
  <si>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</si>
  <si>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</si>
  <si>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PSV- CÚ 2018/1</t>
  </si>
  <si>
    <t xml:space="preserve">    766 - Interierové vybavení - popis výkres D1.1a2</t>
  </si>
  <si>
    <t xml:space="preserve">      725 - Hygienické a zdravot. předměty</t>
  </si>
  <si>
    <t xml:space="preserve">    147 - Informační a orientační systém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</si>
  <si>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</si>
  <si>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</si>
  <si>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</si>
  <si>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</si>
  <si>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</si>
  <si>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</si>
  <si>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</si>
  <si>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</si>
  <si>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</si>
  <si>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</si>
  <si>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</si>
  <si>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</si>
  <si>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</si>
  <si>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</si>
  <si>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PSV- CÚ 2018/1</t>
  </si>
  <si>
    <t>ROZPOCET</t>
  </si>
  <si>
    <t>766</t>
  </si>
  <si>
    <t>Interierové vybavení - popis výkres D1.1a2</t>
  </si>
  <si>
    <t>K</t>
  </si>
  <si>
    <t>7668211</t>
  </si>
  <si>
    <t xml:space="preserve">105   Židle k jídelnímu stolu dřevěná, 42,5/80/47 </t>
  </si>
  <si>
    <t>kpl</t>
  </si>
  <si>
    <t>16</t>
  </si>
  <si>
    <t>1833490456</t>
  </si>
  <si>
    <t>76711</t>
  </si>
  <si>
    <t xml:space="preserve">202   jídelní stůl 1800/900/750 mm</t>
  </si>
  <si>
    <t>1450405659</t>
  </si>
  <si>
    <t>3</t>
  </si>
  <si>
    <t>76712</t>
  </si>
  <si>
    <t xml:space="preserve">203   jídelní stůl 2400/900/750 mm</t>
  </si>
  <si>
    <t>-1238453090</t>
  </si>
  <si>
    <t>4</t>
  </si>
  <si>
    <t>766500</t>
  </si>
  <si>
    <t xml:space="preserve">301   skříň- plná dvířka, horní a dolní police , tyč na ramínka600/600/1950 mm</t>
  </si>
  <si>
    <t>2058480182</t>
  </si>
  <si>
    <t>5</t>
  </si>
  <si>
    <t>766501</t>
  </si>
  <si>
    <t xml:space="preserve">303   skříň- plná dvířka, 3 police   900/600/1950 mm</t>
  </si>
  <si>
    <t>-559407121</t>
  </si>
  <si>
    <t>6</t>
  </si>
  <si>
    <t>7666</t>
  </si>
  <si>
    <t xml:space="preserve">305   kovový policový regál -5 polic 1000/400/2000 mm</t>
  </si>
  <si>
    <t>234059084</t>
  </si>
  <si>
    <t>725</t>
  </si>
  <si>
    <t>Hygienické a zdravot. předměty</t>
  </si>
  <si>
    <t>7</t>
  </si>
  <si>
    <t>7252915111</t>
  </si>
  <si>
    <t xml:space="preserve">601     dávkovač tekutého mýdla nástěnný</t>
  </si>
  <si>
    <t>soubor</t>
  </si>
  <si>
    <t>772302148</t>
  </si>
  <si>
    <t>8</t>
  </si>
  <si>
    <t>725291621</t>
  </si>
  <si>
    <t>602 dávkovač tek mýdla nástěnný plast</t>
  </si>
  <si>
    <t>-1762321268</t>
  </si>
  <si>
    <t>9</t>
  </si>
  <si>
    <t>7252916211</t>
  </si>
  <si>
    <t xml:space="preserve">604   komplet na čištění WC-  bilý plast  </t>
  </si>
  <si>
    <t>439538056</t>
  </si>
  <si>
    <t>725291631</t>
  </si>
  <si>
    <t>605 zásobník toal papírů, bilý plast pr. 250 mm</t>
  </si>
  <si>
    <t>1207317326</t>
  </si>
  <si>
    <t>11</t>
  </si>
  <si>
    <t>7252916312</t>
  </si>
  <si>
    <t xml:space="preserve">606     zrcadlo lepené na obklad fazetované 800/600mm</t>
  </si>
  <si>
    <t>1754777488</t>
  </si>
  <si>
    <t>12</t>
  </si>
  <si>
    <t>7252916313</t>
  </si>
  <si>
    <t xml:space="preserve">606a   polička na stěně-tvrzené sklo 400/150/6 mm</t>
  </si>
  <si>
    <t>1862181098</t>
  </si>
  <si>
    <t>13</t>
  </si>
  <si>
    <t>7252916315</t>
  </si>
  <si>
    <t xml:space="preserve">607   koš na papír ručníky, drátěný, zavěšený  15 litrů</t>
  </si>
  <si>
    <t>1243899774</t>
  </si>
  <si>
    <t>14</t>
  </si>
  <si>
    <t>7252916212</t>
  </si>
  <si>
    <t xml:space="preserve">608     nerez - dvojháček </t>
  </si>
  <si>
    <t>-1302606608</t>
  </si>
  <si>
    <t>7252916</t>
  </si>
  <si>
    <t xml:space="preserve">609     nástěnný koš na hyg. potřeby, nerez s poklopem,  4,5litrů</t>
  </si>
  <si>
    <t>825357739</t>
  </si>
  <si>
    <t>72529164</t>
  </si>
  <si>
    <t xml:space="preserve">611   kancelářský koš  na papír -16 litrů, plast</t>
  </si>
  <si>
    <t>-1313857847</t>
  </si>
  <si>
    <t>17</t>
  </si>
  <si>
    <t>72529164A</t>
  </si>
  <si>
    <t xml:space="preserve">612    koš  na odpadky  14 litrů </t>
  </si>
  <si>
    <t>-1665619414</t>
  </si>
  <si>
    <t>147</t>
  </si>
  <si>
    <t>Informační a orientační systém</t>
  </si>
  <si>
    <t>18</t>
  </si>
  <si>
    <t>1471</t>
  </si>
  <si>
    <t xml:space="preserve">801 číselný štítek na dveře AL,  50*30mm</t>
  </si>
  <si>
    <t>-79299394</t>
  </si>
  <si>
    <t>19</t>
  </si>
  <si>
    <t>1472</t>
  </si>
  <si>
    <t xml:space="preserve">802   štítek s označením místnosti  155/120 mm AL, krycí folie</t>
  </si>
  <si>
    <t>-1781307150</t>
  </si>
  <si>
    <t>20</t>
  </si>
  <si>
    <t>1474</t>
  </si>
  <si>
    <t xml:space="preserve">804   rámeček na pož. řád a evakuační plán A4 - AL</t>
  </si>
  <si>
    <t>-1073740375</t>
  </si>
  <si>
    <t>1475</t>
  </si>
  <si>
    <t xml:space="preserve">805  bezpečnostní opatření: směr úniku - šipka</t>
  </si>
  <si>
    <t>195108016</t>
  </si>
  <si>
    <t>22</t>
  </si>
  <si>
    <t>1479</t>
  </si>
  <si>
    <t xml:space="preserve">807  informační tabulka " Elektrorozvaděč   " </t>
  </si>
  <si>
    <t>225495876</t>
  </si>
  <si>
    <t>23</t>
  </si>
  <si>
    <t>14790</t>
  </si>
  <si>
    <t xml:space="preserve">808  informační tabulka " Strojovna vytápění    " </t>
  </si>
  <si>
    <t>-179613380</t>
  </si>
  <si>
    <t>SO10-1NP INTER - SO 10- 1.NP INTERIER čp.24</t>
  </si>
  <si>
    <t>PSV - Práce a dodávky PSV - CÚ 2018/1</t>
  </si>
  <si>
    <t xml:space="preserve">    725 - Hygienické a zdravot. předměty</t>
  </si>
  <si>
    <t>Práce a dodávky PSV - CÚ 2018/1</t>
  </si>
  <si>
    <t>7668211113</t>
  </si>
  <si>
    <t xml:space="preserve">102   Konferenční polokřesílko se sklopným stolkem </t>
  </si>
  <si>
    <t>-979141563</t>
  </si>
  <si>
    <t>7663</t>
  </si>
  <si>
    <t xml:space="preserve">108   šatní lavička 800/450/400</t>
  </si>
  <si>
    <t>941621039</t>
  </si>
  <si>
    <t>7665</t>
  </si>
  <si>
    <t xml:space="preserve">302   skříň- plná dvířka, 3 police, horizon. členěná 900/600/1950 mm</t>
  </si>
  <si>
    <t>-1926247664</t>
  </si>
  <si>
    <t>7670</t>
  </si>
  <si>
    <t xml:space="preserve">309   šatní skříň s přihrádkami -ocelový plech, dvoukř. dveře, 1850/800/500  mm- </t>
  </si>
  <si>
    <t>484831741</t>
  </si>
  <si>
    <t>7671</t>
  </si>
  <si>
    <t xml:space="preserve">309a   šatní skříň s přihrádkami -ocelový plech, dvoukř. dveře, 1850/600/500  mm- </t>
  </si>
  <si>
    <t>-686536720</t>
  </si>
  <si>
    <t xml:space="preserve">501   mobilní otočná popisovací tabule 2000/1200mm</t>
  </si>
  <si>
    <t>711148840</t>
  </si>
  <si>
    <t>-729035355</t>
  </si>
  <si>
    <t>7252916410</t>
  </si>
  <si>
    <t xml:space="preserve">612   koš na odpadky  plast, 14 litrů </t>
  </si>
  <si>
    <t>-2074269512</t>
  </si>
  <si>
    <t>197808663</t>
  </si>
  <si>
    <t>191495080</t>
  </si>
  <si>
    <t>-756150722</t>
  </si>
  <si>
    <t>1987460592</t>
  </si>
  <si>
    <t>-1788814258</t>
  </si>
  <si>
    <t>14792</t>
  </si>
  <si>
    <t xml:space="preserve">810  informační tabulka " Vypinač central stop   " </t>
  </si>
  <si>
    <t>2014907198</t>
  </si>
  <si>
    <t>14793</t>
  </si>
  <si>
    <t xml:space="preserve">811  informační tabulka " Vypinač total  stop   " </t>
  </si>
  <si>
    <t>-2034995743</t>
  </si>
  <si>
    <t>14795</t>
  </si>
  <si>
    <t xml:space="preserve">813  informační tabulka " Vnitřní odběr. místo požární vody    " </t>
  </si>
  <si>
    <t>970040633</t>
  </si>
  <si>
    <t>14796</t>
  </si>
  <si>
    <t xml:space="preserve">812  informační tabulka "požární čerpadlo "</t>
  </si>
  <si>
    <t>86752547</t>
  </si>
  <si>
    <t>SO 10 2NP-INTER - SO 10- 2. NP -INTERIER čp.24</t>
  </si>
  <si>
    <t xml:space="preserve">        147 - Informační a orientační systém</t>
  </si>
  <si>
    <t>7668211116</t>
  </si>
  <si>
    <t xml:space="preserve">106   Židle dřevěná skládací , přír barva , nosnost 120 kg</t>
  </si>
  <si>
    <t>-719308951</t>
  </si>
  <si>
    <t>7661</t>
  </si>
  <si>
    <t xml:space="preserve">204   stůl- čtvercový se středovou podnoží 60/60/75 mm</t>
  </si>
  <si>
    <t>-2120342265</t>
  </si>
  <si>
    <t>7662</t>
  </si>
  <si>
    <t xml:space="preserve">205   noční stolek k lůžkům 450/400/360 mm</t>
  </si>
  <si>
    <t>12248129</t>
  </si>
  <si>
    <t>7668</t>
  </si>
  <si>
    <t xml:space="preserve">307   šatní skříň- tyč na ramínka, 2 horní a 2 dolní police 600/600/1950  mm- levé otevírání </t>
  </si>
  <si>
    <t>2118224842</t>
  </si>
  <si>
    <t>7669</t>
  </si>
  <si>
    <t xml:space="preserve">308   šatní skříň- tyč na ramínka, 2 horní a 2 dolní police 600/600/1950  mm- pravé  otevírání </t>
  </si>
  <si>
    <t>-756348471</t>
  </si>
  <si>
    <t>76722</t>
  </si>
  <si>
    <t xml:space="preserve">401   jednolůžko- borovice, vnitř rozměr 800/2000  mm</t>
  </si>
  <si>
    <t>-620474848</t>
  </si>
  <si>
    <t>76723</t>
  </si>
  <si>
    <t xml:space="preserve">402   dvoulůžlová dřevěná palanda 2000/900 mm</t>
  </si>
  <si>
    <t>-1625017009</t>
  </si>
  <si>
    <t>811635638</t>
  </si>
  <si>
    <t>1250762719</t>
  </si>
  <si>
    <t xml:space="preserve">605     zásobník toaletních papírů , bilý plast , prům. 250 mm</t>
  </si>
  <si>
    <t>-1641374212</t>
  </si>
  <si>
    <t>859523334</t>
  </si>
  <si>
    <t>-590003794</t>
  </si>
  <si>
    <t>608 nerezový dvojháček</t>
  </si>
  <si>
    <t>2006542466</t>
  </si>
  <si>
    <t>1053258062</t>
  </si>
  <si>
    <t>-1237859666</t>
  </si>
  <si>
    <t>-461154544</t>
  </si>
  <si>
    <t>1856473412</t>
  </si>
  <si>
    <t>543677211</t>
  </si>
  <si>
    <t>-955795220</t>
  </si>
  <si>
    <t>-808900294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</si>
</sst>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9" fillId="0" borderId="0" xfId="0" applyNumberFormat="1" applyFont="1" applyAlignment="1" applyProtection="1"/>
    <xf numFmtId="0" fontId="9" fillId="0" borderId="3" xfId="0" applyFont="1" applyBorder="1" applyAlignment="1"/>
    <xf numFmtId="0" fontId="9" fillId="0" borderId="14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5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18</v>
      </c>
    </row>
    <row r="7" s="1" customFormat="1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21</v>
      </c>
    </row>
    <row r="8" s="1" customFormat="1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26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27</v>
      </c>
    </row>
    <row r="10" s="1" customFormat="1" ht="12" customHeight="1">
      <c r="B10" s="19"/>
      <c r="C10" s="20"/>
      <c r="D10" s="30" t="s">
        <v>28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29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18</v>
      </c>
    </row>
    <row r="11" s="1" customFormat="1" ht="18.48" customHeight="1">
      <c r="B11" s="19"/>
      <c r="C11" s="20"/>
      <c r="D11" s="20"/>
      <c r="E11" s="25" t="s">
        <v>30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31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18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18</v>
      </c>
    </row>
    <row r="13" s="1" customFormat="1" ht="12" customHeight="1">
      <c r="B13" s="19"/>
      <c r="C13" s="20"/>
      <c r="D13" s="30" t="s">
        <v>32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29</v>
      </c>
      <c r="AL13" s="20"/>
      <c r="AM13" s="20"/>
      <c r="AN13" s="32" t="s">
        <v>33</v>
      </c>
      <c r="AO13" s="20"/>
      <c r="AP13" s="20"/>
      <c r="AQ13" s="20"/>
      <c r="AR13" s="18"/>
      <c r="BE13" s="29"/>
      <c r="BS13" s="15" t="s">
        <v>18</v>
      </c>
    </row>
    <row r="14">
      <c r="B14" s="19"/>
      <c r="C14" s="20"/>
      <c r="D14" s="20"/>
      <c r="E14" s="32" t="s">
        <v>33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31</v>
      </c>
      <c r="AL14" s="20"/>
      <c r="AM14" s="20"/>
      <c r="AN14" s="32" t="s">
        <v>33</v>
      </c>
      <c r="AO14" s="20"/>
      <c r="AP14" s="20"/>
      <c r="AQ14" s="20"/>
      <c r="AR14" s="18"/>
      <c r="BE14" s="29"/>
      <c r="BS14" s="15" t="s">
        <v>18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34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29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31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36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29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31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36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41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42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43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44</v>
      </c>
      <c r="E29" s="45"/>
      <c r="F29" s="30" t="s">
        <v>45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46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47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48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49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50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51</v>
      </c>
      <c r="U35" s="52"/>
      <c r="V35" s="52"/>
      <c r="W35" s="52"/>
      <c r="X35" s="54" t="s">
        <v>52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53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54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55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56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55</v>
      </c>
      <c r="AI60" s="40"/>
      <c r="AJ60" s="40"/>
      <c r="AK60" s="40"/>
      <c r="AL60" s="40"/>
      <c r="AM60" s="62" t="s">
        <v>56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57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58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55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56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55</v>
      </c>
      <c r="AI75" s="40"/>
      <c r="AJ75" s="40"/>
      <c r="AK75" s="40"/>
      <c r="AL75" s="40"/>
      <c r="AM75" s="62" t="s">
        <v>56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59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2TEMNDVUR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 xml:space="preserve">2. INTERIÉR VÝCVIKOVÉHO STŘEDISKA- čp. 24  CÚ 2018/1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22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TEMNÝ DŮL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24</v>
      </c>
      <c r="AJ87" s="38"/>
      <c r="AK87" s="38"/>
      <c r="AL87" s="38"/>
      <c r="AM87" s="77" t="str">
        <f>IF(AN8= "","",AN8)</f>
        <v>24. 4. 2018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25.65" customHeight="1">
      <c r="A89" s="36"/>
      <c r="B89" s="37"/>
      <c r="C89" s="30" t="s">
        <v>28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34</v>
      </c>
      <c r="AJ89" s="38"/>
      <c r="AK89" s="38"/>
      <c r="AL89" s="38"/>
      <c r="AM89" s="78" t="str">
        <f>IF(E17="","",E17)</f>
        <v>ATELIER H1§ATELIER HÁJEK</v>
      </c>
      <c r="AN89" s="69"/>
      <c r="AO89" s="69"/>
      <c r="AP89" s="69"/>
      <c r="AQ89" s="38"/>
      <c r="AR89" s="42"/>
      <c r="AS89" s="79" t="s">
        <v>60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32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37</v>
      </c>
      <c r="AJ90" s="38"/>
      <c r="AK90" s="38"/>
      <c r="AL90" s="38"/>
      <c r="AM90" s="78" t="str">
        <f>IF(E20="","",E20)</f>
        <v>ERŠILOVÁ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61</v>
      </c>
      <c r="D92" s="92"/>
      <c r="E92" s="92"/>
      <c r="F92" s="92"/>
      <c r="G92" s="92"/>
      <c r="H92" s="93"/>
      <c r="I92" s="94" t="s">
        <v>62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63</v>
      </c>
      <c r="AH92" s="92"/>
      <c r="AI92" s="92"/>
      <c r="AJ92" s="92"/>
      <c r="AK92" s="92"/>
      <c r="AL92" s="92"/>
      <c r="AM92" s="92"/>
      <c r="AN92" s="94" t="s">
        <v>64</v>
      </c>
      <c r="AO92" s="92"/>
      <c r="AP92" s="96"/>
      <c r="AQ92" s="97" t="s">
        <v>65</v>
      </c>
      <c r="AR92" s="42"/>
      <c r="AS92" s="98" t="s">
        <v>66</v>
      </c>
      <c r="AT92" s="99" t="s">
        <v>67</v>
      </c>
      <c r="AU92" s="99" t="s">
        <v>68</v>
      </c>
      <c r="AV92" s="99" t="s">
        <v>69</v>
      </c>
      <c r="AW92" s="99" t="s">
        <v>70</v>
      </c>
      <c r="AX92" s="99" t="s">
        <v>71</v>
      </c>
      <c r="AY92" s="99" t="s">
        <v>72</v>
      </c>
      <c r="AZ92" s="99" t="s">
        <v>73</v>
      </c>
      <c r="BA92" s="99" t="s">
        <v>74</v>
      </c>
      <c r="BB92" s="99" t="s">
        <v>75</v>
      </c>
      <c r="BC92" s="99" t="s">
        <v>76</v>
      </c>
      <c r="BD92" s="100" t="s">
        <v>77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78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ROUND(SUM(AG95:AG97),2)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ROUND(SUM(AS95:AS97),2)</f>
        <v>0</v>
      </c>
      <c r="AT94" s="112">
        <f>ROUND(SUM(AV94:AW94),2)</f>
        <v>0</v>
      </c>
      <c r="AU94" s="113">
        <f>ROUND(SUM(AU95:AU97),5)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ROUND(SUM(AZ95:AZ97),2)</f>
        <v>0</v>
      </c>
      <c r="BA94" s="112">
        <f>ROUND(SUM(BA95:BA97),2)</f>
        <v>0</v>
      </c>
      <c r="BB94" s="112">
        <f>ROUND(SUM(BB95:BB97),2)</f>
        <v>0</v>
      </c>
      <c r="BC94" s="112">
        <f>ROUND(SUM(BC95:BC97),2)</f>
        <v>0</v>
      </c>
      <c r="BD94" s="114">
        <f>ROUND(SUM(BD95:BD97),2)</f>
        <v>0</v>
      </c>
      <c r="BE94" s="6"/>
      <c r="BS94" s="115" t="s">
        <v>79</v>
      </c>
      <c r="BT94" s="115" t="s">
        <v>80</v>
      </c>
      <c r="BU94" s="116" t="s">
        <v>81</v>
      </c>
      <c r="BV94" s="115" t="s">
        <v>82</v>
      </c>
      <c r="BW94" s="115" t="s">
        <v>5</v>
      </c>
      <c r="BX94" s="115" t="s">
        <v>83</v>
      </c>
      <c r="CL94" s="115" t="s">
        <v>1</v>
      </c>
    </row>
    <row r="95" s="7" customFormat="1" ht="63" customHeight="1">
      <c r="A95" s="117" t="s">
        <v>84</v>
      </c>
      <c r="B95" s="118"/>
      <c r="C95" s="119"/>
      <c r="D95" s="120" t="s">
        <v>85</v>
      </c>
      <c r="E95" s="120"/>
      <c r="F95" s="120"/>
      <c r="G95" s="120"/>
      <c r="H95" s="120"/>
      <c r="I95" s="121"/>
      <c r="J95" s="120" t="s">
        <v>86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 SO 10 SUT INTERIER - SO 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87</v>
      </c>
      <c r="AR95" s="124"/>
      <c r="AS95" s="125">
        <v>0</v>
      </c>
      <c r="AT95" s="126">
        <f>ROUND(SUM(AV95:AW95),2)</f>
        <v>0</v>
      </c>
      <c r="AU95" s="127">
        <f>' SO 10 SUT INTERIER - SO ...'!P120</f>
        <v>0</v>
      </c>
      <c r="AV95" s="126">
        <f>' SO 10 SUT INTERIER - SO ...'!J33</f>
        <v>0</v>
      </c>
      <c r="AW95" s="126">
        <f>' SO 10 SUT INTERIER - SO ...'!J34</f>
        <v>0</v>
      </c>
      <c r="AX95" s="126">
        <f>' SO 10 SUT INTERIER - SO ...'!J35</f>
        <v>0</v>
      </c>
      <c r="AY95" s="126">
        <f>' SO 10 SUT INTERIER - SO ...'!J36</f>
        <v>0</v>
      </c>
      <c r="AZ95" s="126">
        <f>' SO 10 SUT INTERIER - SO ...'!F33</f>
        <v>0</v>
      </c>
      <c r="BA95" s="126">
        <f>' SO 10 SUT INTERIER - SO ...'!F34</f>
        <v>0</v>
      </c>
      <c r="BB95" s="126">
        <f>' SO 10 SUT INTERIER - SO ...'!F35</f>
        <v>0</v>
      </c>
      <c r="BC95" s="126">
        <f>' SO 10 SUT INTERIER - SO ...'!F36</f>
        <v>0</v>
      </c>
      <c r="BD95" s="128">
        <f>' SO 10 SUT INTERIER - SO ...'!F37</f>
        <v>0</v>
      </c>
      <c r="BE95" s="7"/>
      <c r="BT95" s="129" t="s">
        <v>21</v>
      </c>
      <c r="BV95" s="129" t="s">
        <v>82</v>
      </c>
      <c r="BW95" s="129" t="s">
        <v>88</v>
      </c>
      <c r="BX95" s="129" t="s">
        <v>5</v>
      </c>
      <c r="CL95" s="129" t="s">
        <v>1</v>
      </c>
      <c r="CM95" s="129" t="s">
        <v>89</v>
      </c>
    </row>
    <row r="96" s="7" customFormat="1" ht="37.5" customHeight="1">
      <c r="A96" s="117" t="s">
        <v>84</v>
      </c>
      <c r="B96" s="118"/>
      <c r="C96" s="119"/>
      <c r="D96" s="120" t="s">
        <v>90</v>
      </c>
      <c r="E96" s="120"/>
      <c r="F96" s="120"/>
      <c r="G96" s="120"/>
      <c r="H96" s="120"/>
      <c r="I96" s="121"/>
      <c r="J96" s="120" t="s">
        <v>91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'SO10-1NP INTER - SO 10- 1...'!J30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87</v>
      </c>
      <c r="AR96" s="124"/>
      <c r="AS96" s="125">
        <v>0</v>
      </c>
      <c r="AT96" s="126">
        <f>ROUND(SUM(AV96:AW96),2)</f>
        <v>0</v>
      </c>
      <c r="AU96" s="127">
        <f>'SO10-1NP INTER - SO 10- 1...'!P120</f>
        <v>0</v>
      </c>
      <c r="AV96" s="126">
        <f>'SO10-1NP INTER - SO 10- 1...'!J33</f>
        <v>0</v>
      </c>
      <c r="AW96" s="126">
        <f>'SO10-1NP INTER - SO 10- 1...'!J34</f>
        <v>0</v>
      </c>
      <c r="AX96" s="126">
        <f>'SO10-1NP INTER - SO 10- 1...'!J35</f>
        <v>0</v>
      </c>
      <c r="AY96" s="126">
        <f>'SO10-1NP INTER - SO 10- 1...'!J36</f>
        <v>0</v>
      </c>
      <c r="AZ96" s="126">
        <f>'SO10-1NP INTER - SO 10- 1...'!F33</f>
        <v>0</v>
      </c>
      <c r="BA96" s="126">
        <f>'SO10-1NP INTER - SO 10- 1...'!F34</f>
        <v>0</v>
      </c>
      <c r="BB96" s="126">
        <f>'SO10-1NP INTER - SO 10- 1...'!F35</f>
        <v>0</v>
      </c>
      <c r="BC96" s="126">
        <f>'SO10-1NP INTER - SO 10- 1...'!F36</f>
        <v>0</v>
      </c>
      <c r="BD96" s="128">
        <f>'SO10-1NP INTER - SO 10- 1...'!F37</f>
        <v>0</v>
      </c>
      <c r="BE96" s="7"/>
      <c r="BT96" s="129" t="s">
        <v>21</v>
      </c>
      <c r="BV96" s="129" t="s">
        <v>82</v>
      </c>
      <c r="BW96" s="129" t="s">
        <v>92</v>
      </c>
      <c r="BX96" s="129" t="s">
        <v>5</v>
      </c>
      <c r="CL96" s="129" t="s">
        <v>1</v>
      </c>
      <c r="CM96" s="129" t="s">
        <v>89</v>
      </c>
    </row>
    <row r="97" s="7" customFormat="1" ht="37.5" customHeight="1">
      <c r="A97" s="117" t="s">
        <v>84</v>
      </c>
      <c r="B97" s="118"/>
      <c r="C97" s="119"/>
      <c r="D97" s="120" t="s">
        <v>93</v>
      </c>
      <c r="E97" s="120"/>
      <c r="F97" s="120"/>
      <c r="G97" s="120"/>
      <c r="H97" s="120"/>
      <c r="I97" s="121"/>
      <c r="J97" s="120" t="s">
        <v>94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'SO 10 2NP-INTER - SO 10- ...'!J30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87</v>
      </c>
      <c r="AR97" s="124"/>
      <c r="AS97" s="130">
        <v>0</v>
      </c>
      <c r="AT97" s="131">
        <f>ROUND(SUM(AV97:AW97),2)</f>
        <v>0</v>
      </c>
      <c r="AU97" s="132">
        <f>'SO 10 2NP-INTER - SO 10- ...'!P120</f>
        <v>0</v>
      </c>
      <c r="AV97" s="131">
        <f>'SO 10 2NP-INTER - SO 10- ...'!J33</f>
        <v>0</v>
      </c>
      <c r="AW97" s="131">
        <f>'SO 10 2NP-INTER - SO 10- ...'!J34</f>
        <v>0</v>
      </c>
      <c r="AX97" s="131">
        <f>'SO 10 2NP-INTER - SO 10- ...'!J35</f>
        <v>0</v>
      </c>
      <c r="AY97" s="131">
        <f>'SO 10 2NP-INTER - SO 10- ...'!J36</f>
        <v>0</v>
      </c>
      <c r="AZ97" s="131">
        <f>'SO 10 2NP-INTER - SO 10- ...'!F33</f>
        <v>0</v>
      </c>
      <c r="BA97" s="131">
        <f>'SO 10 2NP-INTER - SO 10- ...'!F34</f>
        <v>0</v>
      </c>
      <c r="BB97" s="131">
        <f>'SO 10 2NP-INTER - SO 10- ...'!F35</f>
        <v>0</v>
      </c>
      <c r="BC97" s="131">
        <f>'SO 10 2NP-INTER - SO 10- ...'!F36</f>
        <v>0</v>
      </c>
      <c r="BD97" s="133">
        <f>'SO 10 2NP-INTER - SO 10- ...'!F37</f>
        <v>0</v>
      </c>
      <c r="BE97" s="7"/>
      <c r="BT97" s="129" t="s">
        <v>21</v>
      </c>
      <c r="BV97" s="129" t="s">
        <v>82</v>
      </c>
      <c r="BW97" s="129" t="s">
        <v>95</v>
      </c>
      <c r="BX97" s="129" t="s">
        <v>5</v>
      </c>
      <c r="CL97" s="129" t="s">
        <v>1</v>
      </c>
      <c r="CM97" s="129" t="s">
        <v>89</v>
      </c>
    </row>
    <row r="98" s="2" customFormat="1" ht="30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42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</sheetData>
  <sheetProtection sheet="1" formatColumns="0" formatRows="0" objects="1" scenarios="1" spinCount="100000" saltValue="dV00+9wFDpX/k3N5jSf0lCXuiSC6zhuKGblApbmCFJ3UzzSnkld2/3fi6iszX3aNi8cBKOSHCPD4Ka8heDQcsQ==" hashValue="iPG877dsh110STakOh1e9UfzbT9/izndf4QsnLeRzpFhPFGYUpAs+dxuf+Ycj4vPA46TxaJRPPML7ZkeQWH+2Q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 SO 10 SUT INTERIER - SO ...'!C2" display="/"/>
    <hyperlink ref="A96" location="'SO10-1NP INTER - SO 10- 1...'!C2" display="/"/>
    <hyperlink ref="A97" location="'SO 10 2NP-INTER - SO 10-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89</v>
      </c>
    </row>
    <row r="4" s="1" customFormat="1" ht="24.96" customHeight="1">
      <c r="B4" s="18"/>
      <c r="D4" s="136" t="s">
        <v>96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 xml:space="preserve">2. INTERIÉR VÝCVIKOVÉHO STŘEDISKA- čp. 24  CÚ 2018/1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97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42"/>
      <c r="C9" s="36"/>
      <c r="D9" s="36"/>
      <c r="E9" s="140" t="s">
        <v>98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19</v>
      </c>
      <c r="E11" s="36"/>
      <c r="F11" s="141" t="s">
        <v>1</v>
      </c>
      <c r="G11" s="36"/>
      <c r="H11" s="36"/>
      <c r="I11" s="138" t="s">
        <v>20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22</v>
      </c>
      <c r="E12" s="36"/>
      <c r="F12" s="141" t="s">
        <v>23</v>
      </c>
      <c r="G12" s="36"/>
      <c r="H12" s="36"/>
      <c r="I12" s="138" t="s">
        <v>24</v>
      </c>
      <c r="J12" s="142" t="str">
        <f>'Rekapitulace stavby'!AN8</f>
        <v>24. 4. 2018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28</v>
      </c>
      <c r="E14" s="36"/>
      <c r="F14" s="36"/>
      <c r="G14" s="36"/>
      <c r="H14" s="36"/>
      <c r="I14" s="138" t="s">
        <v>29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31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32</v>
      </c>
      <c r="E17" s="36"/>
      <c r="F17" s="36"/>
      <c r="G17" s="36"/>
      <c r="H17" s="36"/>
      <c r="I17" s="138" t="s">
        <v>29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31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34</v>
      </c>
      <c r="E20" s="36"/>
      <c r="F20" s="36"/>
      <c r="G20" s="36"/>
      <c r="H20" s="36"/>
      <c r="I20" s="138" t="s">
        <v>29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99</v>
      </c>
      <c r="F21" s="36"/>
      <c r="G21" s="36"/>
      <c r="H21" s="36"/>
      <c r="I21" s="138" t="s">
        <v>31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29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38</v>
      </c>
      <c r="F24" s="36"/>
      <c r="G24" s="36"/>
      <c r="H24" s="36"/>
      <c r="I24" s="138" t="s">
        <v>31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39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40</v>
      </c>
      <c r="E30" s="36"/>
      <c r="F30" s="36"/>
      <c r="G30" s="36"/>
      <c r="H30" s="36"/>
      <c r="I30" s="36"/>
      <c r="J30" s="149">
        <f>ROUND(J120,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42</v>
      </c>
      <c r="G32" s="36"/>
      <c r="H32" s="36"/>
      <c r="I32" s="150" t="s">
        <v>41</v>
      </c>
      <c r="J32" s="150" t="s">
        <v>43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44</v>
      </c>
      <c r="E33" s="138" t="s">
        <v>45</v>
      </c>
      <c r="F33" s="152">
        <f>ROUND((SUM(BE120:BE147)),  2)</f>
        <v>0</v>
      </c>
      <c r="G33" s="36"/>
      <c r="H33" s="36"/>
      <c r="I33" s="153">
        <v>0.20999999999999999</v>
      </c>
      <c r="J33" s="152">
        <f>ROUND(((SUM(BE120:BE147))*I33),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46</v>
      </c>
      <c r="F34" s="152">
        <f>ROUND((SUM(BF120:BF147)),  2)</f>
        <v>0</v>
      </c>
      <c r="G34" s="36"/>
      <c r="H34" s="36"/>
      <c r="I34" s="153">
        <v>0.14999999999999999</v>
      </c>
      <c r="J34" s="152">
        <f>ROUND(((SUM(BF120:BF147))*I34),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47</v>
      </c>
      <c r="F35" s="152">
        <f>ROUND((SUM(BG120:BG147)),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48</v>
      </c>
      <c r="F36" s="152">
        <f>ROUND((SUM(BH120:BH147)),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49</v>
      </c>
      <c r="F37" s="152">
        <f>ROUND((SUM(BI120:BI147)),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53</v>
      </c>
      <c r="E50" s="162"/>
      <c r="F50" s="162"/>
      <c r="G50" s="161" t="s">
        <v>54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55</v>
      </c>
      <c r="E61" s="164"/>
      <c r="F61" s="165" t="s">
        <v>56</v>
      </c>
      <c r="G61" s="163" t="s">
        <v>55</v>
      </c>
      <c r="H61" s="164"/>
      <c r="I61" s="164"/>
      <c r="J61" s="166" t="s">
        <v>56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57</v>
      </c>
      <c r="E65" s="167"/>
      <c r="F65" s="167"/>
      <c r="G65" s="161" t="s">
        <v>58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55</v>
      </c>
      <c r="E76" s="164"/>
      <c r="F76" s="165" t="s">
        <v>56</v>
      </c>
      <c r="G76" s="163" t="s">
        <v>55</v>
      </c>
      <c r="H76" s="164"/>
      <c r="I76" s="164"/>
      <c r="J76" s="166" t="s">
        <v>56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 xml:space="preserve">2. INTERIÉR VÝCVIKOVÉHO STŘEDISKA- čp. 24  CÚ 2018/1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30" customHeight="1">
      <c r="A87" s="36"/>
      <c r="B87" s="37"/>
      <c r="C87" s="38"/>
      <c r="D87" s="38"/>
      <c r="E87" s="74" t="str">
        <f>E9</f>
        <v xml:space="preserve"> SO 10 SUT INTERIER - SO 10 -SUTERÉN INTERIER čp.24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22</v>
      </c>
      <c r="D89" s="38"/>
      <c r="E89" s="38"/>
      <c r="F89" s="25" t="str">
        <f>F12</f>
        <v>TEMNÝ DŮL</v>
      </c>
      <c r="G89" s="38"/>
      <c r="H89" s="38"/>
      <c r="I89" s="30" t="s">
        <v>24</v>
      </c>
      <c r="J89" s="77" t="str">
        <f>IF(J12="","",J12)</f>
        <v>24. 4. 2018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28</v>
      </c>
      <c r="D91" s="38"/>
      <c r="E91" s="38"/>
      <c r="F91" s="25" t="str">
        <f>E15</f>
        <v xml:space="preserve"> </v>
      </c>
      <c r="G91" s="38"/>
      <c r="H91" s="38"/>
      <c r="I91" s="30" t="s">
        <v>34</v>
      </c>
      <c r="J91" s="34" t="str">
        <f>E21</f>
        <v>ATELIER H1§ ATELIER HÁJEK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32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>ERŠILOVÁ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101</v>
      </c>
      <c r="D94" s="174"/>
      <c r="E94" s="174"/>
      <c r="F94" s="174"/>
      <c r="G94" s="174"/>
      <c r="H94" s="174"/>
      <c r="I94" s="174"/>
      <c r="J94" s="175" t="s">
        <v>102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103</v>
      </c>
      <c r="D96" s="38"/>
      <c r="E96" s="38"/>
      <c r="F96" s="38"/>
      <c r="G96" s="38"/>
      <c r="H96" s="38"/>
      <c r="I96" s="38"/>
      <c r="J96" s="108">
        <f>J120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104</v>
      </c>
    </row>
    <row r="97" s="9" customFormat="1" ht="24.96" customHeight="1">
      <c r="A97" s="9"/>
      <c r="B97" s="177"/>
      <c r="C97" s="178"/>
      <c r="D97" s="179" t="s">
        <v>105</v>
      </c>
      <c r="E97" s="180"/>
      <c r="F97" s="180"/>
      <c r="G97" s="180"/>
      <c r="H97" s="180"/>
      <c r="I97" s="180"/>
      <c r="J97" s="181">
        <f>J121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106</v>
      </c>
      <c r="E98" s="186"/>
      <c r="F98" s="186"/>
      <c r="G98" s="186"/>
      <c r="H98" s="186"/>
      <c r="I98" s="186"/>
      <c r="J98" s="187">
        <f>J122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3"/>
      <c r="C99" s="184"/>
      <c r="D99" s="185" t="s">
        <v>107</v>
      </c>
      <c r="E99" s="186"/>
      <c r="F99" s="186"/>
      <c r="G99" s="186"/>
      <c r="H99" s="186"/>
      <c r="I99" s="186"/>
      <c r="J99" s="187">
        <f>J129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108</v>
      </c>
      <c r="E100" s="186"/>
      <c r="F100" s="186"/>
      <c r="G100" s="186"/>
      <c r="H100" s="186"/>
      <c r="I100" s="186"/>
      <c r="J100" s="187">
        <f>J141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109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72" t="str">
        <f>E7</f>
        <v xml:space="preserve">2. INTERIÉR VÝCVIKOVÉHO STŘEDISKA- čp. 24  CÚ 2018/1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97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30" customHeight="1">
      <c r="A112" s="36"/>
      <c r="B112" s="37"/>
      <c r="C112" s="38"/>
      <c r="D112" s="38"/>
      <c r="E112" s="74" t="str">
        <f>E9</f>
        <v xml:space="preserve"> SO 10 SUT INTERIER - SO 10 -SUTERÉN INTERIER čp.24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22</v>
      </c>
      <c r="D114" s="38"/>
      <c r="E114" s="38"/>
      <c r="F114" s="25" t="str">
        <f>F12</f>
        <v>TEMNÝ DŮL</v>
      </c>
      <c r="G114" s="38"/>
      <c r="H114" s="38"/>
      <c r="I114" s="30" t="s">
        <v>24</v>
      </c>
      <c r="J114" s="77" t="str">
        <f>IF(J12="","",J12)</f>
        <v>24. 4. 2018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25.65" customHeight="1">
      <c r="A116" s="36"/>
      <c r="B116" s="37"/>
      <c r="C116" s="30" t="s">
        <v>28</v>
      </c>
      <c r="D116" s="38"/>
      <c r="E116" s="38"/>
      <c r="F116" s="25" t="str">
        <f>E15</f>
        <v xml:space="preserve"> </v>
      </c>
      <c r="G116" s="38"/>
      <c r="H116" s="38"/>
      <c r="I116" s="30" t="s">
        <v>34</v>
      </c>
      <c r="J116" s="34" t="str">
        <f>E21</f>
        <v>ATELIER H1§ ATELIER HÁJEK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32</v>
      </c>
      <c r="D117" s="38"/>
      <c r="E117" s="38"/>
      <c r="F117" s="25" t="str">
        <f>IF(E18="","",E18)</f>
        <v>Vyplň údaj</v>
      </c>
      <c r="G117" s="38"/>
      <c r="H117" s="38"/>
      <c r="I117" s="30" t="s">
        <v>37</v>
      </c>
      <c r="J117" s="34" t="str">
        <f>E24</f>
        <v>ERŠILOVÁ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189"/>
      <c r="B119" s="190"/>
      <c r="C119" s="191" t="s">
        <v>110</v>
      </c>
      <c r="D119" s="192" t="s">
        <v>65</v>
      </c>
      <c r="E119" s="192" t="s">
        <v>61</v>
      </c>
      <c r="F119" s="192" t="s">
        <v>62</v>
      </c>
      <c r="G119" s="192" t="s">
        <v>111</v>
      </c>
      <c r="H119" s="192" t="s">
        <v>112</v>
      </c>
      <c r="I119" s="192" t="s">
        <v>113</v>
      </c>
      <c r="J119" s="193" t="s">
        <v>102</v>
      </c>
      <c r="K119" s="194" t="s">
        <v>114</v>
      </c>
      <c r="L119" s="195"/>
      <c r="M119" s="98" t="s">
        <v>1</v>
      </c>
      <c r="N119" s="99" t="s">
        <v>44</v>
      </c>
      <c r="O119" s="99" t="s">
        <v>115</v>
      </c>
      <c r="P119" s="99" t="s">
        <v>116</v>
      </c>
      <c r="Q119" s="99" t="s">
        <v>117</v>
      </c>
      <c r="R119" s="99" t="s">
        <v>118</v>
      </c>
      <c r="S119" s="99" t="s">
        <v>119</v>
      </c>
      <c r="T119" s="100" t="s">
        <v>120</v>
      </c>
      <c r="U119" s="189"/>
      <c r="V119" s="189"/>
      <c r="W119" s="189"/>
      <c r="X119" s="189"/>
      <c r="Y119" s="189"/>
      <c r="Z119" s="189"/>
      <c r="AA119" s="189"/>
      <c r="AB119" s="189"/>
      <c r="AC119" s="189"/>
      <c r="AD119" s="189"/>
      <c r="AE119" s="189"/>
    </row>
    <row r="120" s="2" customFormat="1" ht="22.8" customHeight="1">
      <c r="A120" s="36"/>
      <c r="B120" s="37"/>
      <c r="C120" s="105" t="s">
        <v>121</v>
      </c>
      <c r="D120" s="38"/>
      <c r="E120" s="38"/>
      <c r="F120" s="38"/>
      <c r="G120" s="38"/>
      <c r="H120" s="38"/>
      <c r="I120" s="38"/>
      <c r="J120" s="196">
        <f>BK120</f>
        <v>0</v>
      </c>
      <c r="K120" s="38"/>
      <c r="L120" s="42"/>
      <c r="M120" s="101"/>
      <c r="N120" s="197"/>
      <c r="O120" s="102"/>
      <c r="P120" s="198">
        <f>P121</f>
        <v>0</v>
      </c>
      <c r="Q120" s="102"/>
      <c r="R120" s="198">
        <f>R121</f>
        <v>0.014679999999999999</v>
      </c>
      <c r="S120" s="102"/>
      <c r="T120" s="199">
        <f>T121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79</v>
      </c>
      <c r="AU120" s="15" t="s">
        <v>104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79</v>
      </c>
      <c r="E121" s="204" t="s">
        <v>122</v>
      </c>
      <c r="F121" s="204" t="s">
        <v>123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P122+P141</f>
        <v>0</v>
      </c>
      <c r="Q121" s="209"/>
      <c r="R121" s="210">
        <f>R122+R141</f>
        <v>0.014679999999999999</v>
      </c>
      <c r="S121" s="209"/>
      <c r="T121" s="211">
        <f>T122+T141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89</v>
      </c>
      <c r="AT121" s="213" t="s">
        <v>79</v>
      </c>
      <c r="AU121" s="213" t="s">
        <v>80</v>
      </c>
      <c r="AY121" s="212" t="s">
        <v>124</v>
      </c>
      <c r="BK121" s="214">
        <f>BK122+BK141</f>
        <v>0</v>
      </c>
    </row>
    <row r="122" s="12" customFormat="1" ht="22.8" customHeight="1">
      <c r="A122" s="12"/>
      <c r="B122" s="201"/>
      <c r="C122" s="202"/>
      <c r="D122" s="203" t="s">
        <v>79</v>
      </c>
      <c r="E122" s="215" t="s">
        <v>125</v>
      </c>
      <c r="F122" s="215" t="s">
        <v>126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P123+SUM(P124:P129)</f>
        <v>0</v>
      </c>
      <c r="Q122" s="209"/>
      <c r="R122" s="210">
        <f>R123+SUM(R124:R129)</f>
        <v>0.014679999999999999</v>
      </c>
      <c r="S122" s="209"/>
      <c r="T122" s="211">
        <f>T123+SUM(T124:T129)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89</v>
      </c>
      <c r="AT122" s="213" t="s">
        <v>79</v>
      </c>
      <c r="AU122" s="213" t="s">
        <v>21</v>
      </c>
      <c r="AY122" s="212" t="s">
        <v>124</v>
      </c>
      <c r="BK122" s="214">
        <f>BK123+SUM(BK124:BK129)</f>
        <v>0</v>
      </c>
    </row>
    <row r="123" s="2" customFormat="1" ht="21.75" customHeight="1">
      <c r="A123" s="36"/>
      <c r="B123" s="37"/>
      <c r="C123" s="217" t="s">
        <v>21</v>
      </c>
      <c r="D123" s="217" t="s">
        <v>127</v>
      </c>
      <c r="E123" s="218" t="s">
        <v>128</v>
      </c>
      <c r="F123" s="219" t="s">
        <v>129</v>
      </c>
      <c r="G123" s="220" t="s">
        <v>130</v>
      </c>
      <c r="H123" s="221">
        <v>4</v>
      </c>
      <c r="I123" s="222"/>
      <c r="J123" s="223">
        <f>ROUND(I123*H123,2)</f>
        <v>0</v>
      </c>
      <c r="K123" s="224"/>
      <c r="L123" s="42"/>
      <c r="M123" s="225" t="s">
        <v>1</v>
      </c>
      <c r="N123" s="226" t="s">
        <v>45</v>
      </c>
      <c r="O123" s="89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9" t="s">
        <v>131</v>
      </c>
      <c r="AT123" s="229" t="s">
        <v>127</v>
      </c>
      <c r="AU123" s="229" t="s">
        <v>89</v>
      </c>
      <c r="AY123" s="15" t="s">
        <v>124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5" t="s">
        <v>21</v>
      </c>
      <c r="BK123" s="230">
        <f>ROUND(I123*H123,2)</f>
        <v>0</v>
      </c>
      <c r="BL123" s="15" t="s">
        <v>131</v>
      </c>
      <c r="BM123" s="229" t="s">
        <v>132</v>
      </c>
    </row>
    <row r="124" s="2" customFormat="1" ht="16.5" customHeight="1">
      <c r="A124" s="36"/>
      <c r="B124" s="37"/>
      <c r="C124" s="217" t="s">
        <v>89</v>
      </c>
      <c r="D124" s="217" t="s">
        <v>127</v>
      </c>
      <c r="E124" s="218" t="s">
        <v>133</v>
      </c>
      <c r="F124" s="219" t="s">
        <v>134</v>
      </c>
      <c r="G124" s="220" t="s">
        <v>130</v>
      </c>
      <c r="H124" s="221">
        <v>1</v>
      </c>
      <c r="I124" s="222"/>
      <c r="J124" s="223">
        <f>ROUND(I124*H124,2)</f>
        <v>0</v>
      </c>
      <c r="K124" s="224"/>
      <c r="L124" s="42"/>
      <c r="M124" s="225" t="s">
        <v>1</v>
      </c>
      <c r="N124" s="226" t="s">
        <v>45</v>
      </c>
      <c r="O124" s="89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9" t="s">
        <v>131</v>
      </c>
      <c r="AT124" s="229" t="s">
        <v>127</v>
      </c>
      <c r="AU124" s="229" t="s">
        <v>89</v>
      </c>
      <c r="AY124" s="15" t="s">
        <v>124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5" t="s">
        <v>21</v>
      </c>
      <c r="BK124" s="230">
        <f>ROUND(I124*H124,2)</f>
        <v>0</v>
      </c>
      <c r="BL124" s="15" t="s">
        <v>131</v>
      </c>
      <c r="BM124" s="229" t="s">
        <v>135</v>
      </c>
    </row>
    <row r="125" s="2" customFormat="1" ht="16.5" customHeight="1">
      <c r="A125" s="36"/>
      <c r="B125" s="37"/>
      <c r="C125" s="217" t="s">
        <v>136</v>
      </c>
      <c r="D125" s="217" t="s">
        <v>127</v>
      </c>
      <c r="E125" s="218" t="s">
        <v>137</v>
      </c>
      <c r="F125" s="219" t="s">
        <v>138</v>
      </c>
      <c r="G125" s="220" t="s">
        <v>130</v>
      </c>
      <c r="H125" s="221">
        <v>1</v>
      </c>
      <c r="I125" s="222"/>
      <c r="J125" s="223">
        <f>ROUND(I125*H125,2)</f>
        <v>0</v>
      </c>
      <c r="K125" s="224"/>
      <c r="L125" s="42"/>
      <c r="M125" s="225" t="s">
        <v>1</v>
      </c>
      <c r="N125" s="226" t="s">
        <v>45</v>
      </c>
      <c r="O125" s="89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9" t="s">
        <v>131</v>
      </c>
      <c r="AT125" s="229" t="s">
        <v>127</v>
      </c>
      <c r="AU125" s="229" t="s">
        <v>89</v>
      </c>
      <c r="AY125" s="15" t="s">
        <v>124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5" t="s">
        <v>21</v>
      </c>
      <c r="BK125" s="230">
        <f>ROUND(I125*H125,2)</f>
        <v>0</v>
      </c>
      <c r="BL125" s="15" t="s">
        <v>131</v>
      </c>
      <c r="BM125" s="229" t="s">
        <v>139</v>
      </c>
    </row>
    <row r="126" s="2" customFormat="1" ht="21.75" customHeight="1">
      <c r="A126" s="36"/>
      <c r="B126" s="37"/>
      <c r="C126" s="217" t="s">
        <v>140</v>
      </c>
      <c r="D126" s="217" t="s">
        <v>127</v>
      </c>
      <c r="E126" s="218" t="s">
        <v>141</v>
      </c>
      <c r="F126" s="219" t="s">
        <v>142</v>
      </c>
      <c r="G126" s="220" t="s">
        <v>130</v>
      </c>
      <c r="H126" s="221">
        <v>11</v>
      </c>
      <c r="I126" s="222"/>
      <c r="J126" s="223">
        <f>ROUND(I126*H126,2)</f>
        <v>0</v>
      </c>
      <c r="K126" s="224"/>
      <c r="L126" s="42"/>
      <c r="M126" s="225" t="s">
        <v>1</v>
      </c>
      <c r="N126" s="226" t="s">
        <v>45</v>
      </c>
      <c r="O126" s="89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9" t="s">
        <v>131</v>
      </c>
      <c r="AT126" s="229" t="s">
        <v>127</v>
      </c>
      <c r="AU126" s="229" t="s">
        <v>89</v>
      </c>
      <c r="AY126" s="15" t="s">
        <v>124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5" t="s">
        <v>21</v>
      </c>
      <c r="BK126" s="230">
        <f>ROUND(I126*H126,2)</f>
        <v>0</v>
      </c>
      <c r="BL126" s="15" t="s">
        <v>131</v>
      </c>
      <c r="BM126" s="229" t="s">
        <v>143</v>
      </c>
    </row>
    <row r="127" s="2" customFormat="1" ht="21.75" customHeight="1">
      <c r="A127" s="36"/>
      <c r="B127" s="37"/>
      <c r="C127" s="217" t="s">
        <v>144</v>
      </c>
      <c r="D127" s="217" t="s">
        <v>127</v>
      </c>
      <c r="E127" s="218" t="s">
        <v>145</v>
      </c>
      <c r="F127" s="219" t="s">
        <v>146</v>
      </c>
      <c r="G127" s="220" t="s">
        <v>130</v>
      </c>
      <c r="H127" s="221">
        <v>1</v>
      </c>
      <c r="I127" s="222"/>
      <c r="J127" s="223">
        <f>ROUND(I127*H127,2)</f>
        <v>0</v>
      </c>
      <c r="K127" s="224"/>
      <c r="L127" s="42"/>
      <c r="M127" s="225" t="s">
        <v>1</v>
      </c>
      <c r="N127" s="226" t="s">
        <v>45</v>
      </c>
      <c r="O127" s="89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9" t="s">
        <v>131</v>
      </c>
      <c r="AT127" s="229" t="s">
        <v>127</v>
      </c>
      <c r="AU127" s="229" t="s">
        <v>89</v>
      </c>
      <c r="AY127" s="15" t="s">
        <v>124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5" t="s">
        <v>21</v>
      </c>
      <c r="BK127" s="230">
        <f>ROUND(I127*H127,2)</f>
        <v>0</v>
      </c>
      <c r="BL127" s="15" t="s">
        <v>131</v>
      </c>
      <c r="BM127" s="229" t="s">
        <v>147</v>
      </c>
    </row>
    <row r="128" s="2" customFormat="1" ht="21.75" customHeight="1">
      <c r="A128" s="36"/>
      <c r="B128" s="37"/>
      <c r="C128" s="217" t="s">
        <v>148</v>
      </c>
      <c r="D128" s="217" t="s">
        <v>127</v>
      </c>
      <c r="E128" s="218" t="s">
        <v>149</v>
      </c>
      <c r="F128" s="219" t="s">
        <v>150</v>
      </c>
      <c r="G128" s="220" t="s">
        <v>130</v>
      </c>
      <c r="H128" s="221">
        <v>13</v>
      </c>
      <c r="I128" s="222"/>
      <c r="J128" s="223">
        <f>ROUND(I128*H128,2)</f>
        <v>0</v>
      </c>
      <c r="K128" s="224"/>
      <c r="L128" s="42"/>
      <c r="M128" s="225" t="s">
        <v>1</v>
      </c>
      <c r="N128" s="226" t="s">
        <v>45</v>
      </c>
      <c r="O128" s="89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9" t="s">
        <v>131</v>
      </c>
      <c r="AT128" s="229" t="s">
        <v>127</v>
      </c>
      <c r="AU128" s="229" t="s">
        <v>89</v>
      </c>
      <c r="AY128" s="15" t="s">
        <v>124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5" t="s">
        <v>21</v>
      </c>
      <c r="BK128" s="230">
        <f>ROUND(I128*H128,2)</f>
        <v>0</v>
      </c>
      <c r="BL128" s="15" t="s">
        <v>131</v>
      </c>
      <c r="BM128" s="229" t="s">
        <v>151</v>
      </c>
    </row>
    <row r="129" s="12" customFormat="1" ht="20.88" customHeight="1">
      <c r="A129" s="12"/>
      <c r="B129" s="201"/>
      <c r="C129" s="202"/>
      <c r="D129" s="203" t="s">
        <v>79</v>
      </c>
      <c r="E129" s="215" t="s">
        <v>152</v>
      </c>
      <c r="F129" s="215" t="s">
        <v>153</v>
      </c>
      <c r="G129" s="202"/>
      <c r="H129" s="202"/>
      <c r="I129" s="205"/>
      <c r="J129" s="216">
        <f>BK129</f>
        <v>0</v>
      </c>
      <c r="K129" s="202"/>
      <c r="L129" s="207"/>
      <c r="M129" s="208"/>
      <c r="N129" s="209"/>
      <c r="O129" s="209"/>
      <c r="P129" s="210">
        <f>SUM(P130:P140)</f>
        <v>0</v>
      </c>
      <c r="Q129" s="209"/>
      <c r="R129" s="210">
        <f>SUM(R130:R140)</f>
        <v>0.014679999999999999</v>
      </c>
      <c r="S129" s="209"/>
      <c r="T129" s="211">
        <f>SUM(T130:T140)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89</v>
      </c>
      <c r="AT129" s="213" t="s">
        <v>79</v>
      </c>
      <c r="AU129" s="213" t="s">
        <v>89</v>
      </c>
      <c r="AY129" s="212" t="s">
        <v>124</v>
      </c>
      <c r="BK129" s="214">
        <f>SUM(BK130:BK140)</f>
        <v>0</v>
      </c>
    </row>
    <row r="130" s="2" customFormat="1" ht="16.5" customHeight="1">
      <c r="A130" s="36"/>
      <c r="B130" s="37"/>
      <c r="C130" s="217" t="s">
        <v>154</v>
      </c>
      <c r="D130" s="217" t="s">
        <v>127</v>
      </c>
      <c r="E130" s="218" t="s">
        <v>155</v>
      </c>
      <c r="F130" s="219" t="s">
        <v>156</v>
      </c>
      <c r="G130" s="220" t="s">
        <v>157</v>
      </c>
      <c r="H130" s="221">
        <v>2</v>
      </c>
      <c r="I130" s="222"/>
      <c r="J130" s="223">
        <f>ROUND(I130*H130,2)</f>
        <v>0</v>
      </c>
      <c r="K130" s="224"/>
      <c r="L130" s="42"/>
      <c r="M130" s="225" t="s">
        <v>1</v>
      </c>
      <c r="N130" s="226" t="s">
        <v>45</v>
      </c>
      <c r="O130" s="89"/>
      <c r="P130" s="227">
        <f>O130*H130</f>
        <v>0</v>
      </c>
      <c r="Q130" s="227">
        <v>0.00051999999999999995</v>
      </c>
      <c r="R130" s="227">
        <f>Q130*H130</f>
        <v>0.0010399999999999999</v>
      </c>
      <c r="S130" s="227">
        <v>0</v>
      </c>
      <c r="T130" s="228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9" t="s">
        <v>131</v>
      </c>
      <c r="AT130" s="229" t="s">
        <v>127</v>
      </c>
      <c r="AU130" s="229" t="s">
        <v>136</v>
      </c>
      <c r="AY130" s="15" t="s">
        <v>124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5" t="s">
        <v>21</v>
      </c>
      <c r="BK130" s="230">
        <f>ROUND(I130*H130,2)</f>
        <v>0</v>
      </c>
      <c r="BL130" s="15" t="s">
        <v>131</v>
      </c>
      <c r="BM130" s="229" t="s">
        <v>158</v>
      </c>
    </row>
    <row r="131" s="2" customFormat="1" ht="16.5" customHeight="1">
      <c r="A131" s="36"/>
      <c r="B131" s="37"/>
      <c r="C131" s="217" t="s">
        <v>159</v>
      </c>
      <c r="D131" s="217" t="s">
        <v>127</v>
      </c>
      <c r="E131" s="218" t="s">
        <v>160</v>
      </c>
      <c r="F131" s="219" t="s">
        <v>161</v>
      </c>
      <c r="G131" s="220" t="s">
        <v>157</v>
      </c>
      <c r="H131" s="221">
        <v>2</v>
      </c>
      <c r="I131" s="222"/>
      <c r="J131" s="223">
        <f>ROUND(I131*H131,2)</f>
        <v>0</v>
      </c>
      <c r="K131" s="224"/>
      <c r="L131" s="42"/>
      <c r="M131" s="225" t="s">
        <v>1</v>
      </c>
      <c r="N131" s="226" t="s">
        <v>45</v>
      </c>
      <c r="O131" s="89"/>
      <c r="P131" s="227">
        <f>O131*H131</f>
        <v>0</v>
      </c>
      <c r="Q131" s="227">
        <v>0.00051999999999999995</v>
      </c>
      <c r="R131" s="227">
        <f>Q131*H131</f>
        <v>0.0010399999999999999</v>
      </c>
      <c r="S131" s="227">
        <v>0</v>
      </c>
      <c r="T131" s="228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9" t="s">
        <v>131</v>
      </c>
      <c r="AT131" s="229" t="s">
        <v>127</v>
      </c>
      <c r="AU131" s="229" t="s">
        <v>136</v>
      </c>
      <c r="AY131" s="15" t="s">
        <v>124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5" t="s">
        <v>21</v>
      </c>
      <c r="BK131" s="230">
        <f>ROUND(I131*H131,2)</f>
        <v>0</v>
      </c>
      <c r="BL131" s="15" t="s">
        <v>131</v>
      </c>
      <c r="BM131" s="229" t="s">
        <v>162</v>
      </c>
    </row>
    <row r="132" s="2" customFormat="1" ht="16.5" customHeight="1">
      <c r="A132" s="36"/>
      <c r="B132" s="37"/>
      <c r="C132" s="217" t="s">
        <v>163</v>
      </c>
      <c r="D132" s="217" t="s">
        <v>127</v>
      </c>
      <c r="E132" s="218" t="s">
        <v>164</v>
      </c>
      <c r="F132" s="219" t="s">
        <v>165</v>
      </c>
      <c r="G132" s="220" t="s">
        <v>157</v>
      </c>
      <c r="H132" s="221">
        <v>2</v>
      </c>
      <c r="I132" s="222"/>
      <c r="J132" s="223">
        <f>ROUND(I132*H132,2)</f>
        <v>0</v>
      </c>
      <c r="K132" s="224"/>
      <c r="L132" s="42"/>
      <c r="M132" s="225" t="s">
        <v>1</v>
      </c>
      <c r="N132" s="226" t="s">
        <v>45</v>
      </c>
      <c r="O132" s="89"/>
      <c r="P132" s="227">
        <f>O132*H132</f>
        <v>0</v>
      </c>
      <c r="Q132" s="227">
        <v>0.00051999999999999995</v>
      </c>
      <c r="R132" s="227">
        <f>Q132*H132</f>
        <v>0.0010399999999999999</v>
      </c>
      <c r="S132" s="227">
        <v>0</v>
      </c>
      <c r="T132" s="228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9" t="s">
        <v>131</v>
      </c>
      <c r="AT132" s="229" t="s">
        <v>127</v>
      </c>
      <c r="AU132" s="229" t="s">
        <v>136</v>
      </c>
      <c r="AY132" s="15" t="s">
        <v>124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5" t="s">
        <v>21</v>
      </c>
      <c r="BK132" s="230">
        <f>ROUND(I132*H132,2)</f>
        <v>0</v>
      </c>
      <c r="BL132" s="15" t="s">
        <v>131</v>
      </c>
      <c r="BM132" s="229" t="s">
        <v>166</v>
      </c>
    </row>
    <row r="133" s="2" customFormat="1" ht="21.75" customHeight="1">
      <c r="A133" s="36"/>
      <c r="B133" s="37"/>
      <c r="C133" s="217" t="s">
        <v>26</v>
      </c>
      <c r="D133" s="217" t="s">
        <v>127</v>
      </c>
      <c r="E133" s="218" t="s">
        <v>167</v>
      </c>
      <c r="F133" s="219" t="s">
        <v>168</v>
      </c>
      <c r="G133" s="220" t="s">
        <v>157</v>
      </c>
      <c r="H133" s="221">
        <v>2</v>
      </c>
      <c r="I133" s="222"/>
      <c r="J133" s="223">
        <f>ROUND(I133*H133,2)</f>
        <v>0</v>
      </c>
      <c r="K133" s="224"/>
      <c r="L133" s="42"/>
      <c r="M133" s="225" t="s">
        <v>1</v>
      </c>
      <c r="N133" s="226" t="s">
        <v>45</v>
      </c>
      <c r="O133" s="89"/>
      <c r="P133" s="227">
        <f>O133*H133</f>
        <v>0</v>
      </c>
      <c r="Q133" s="227">
        <v>0.00051999999999999995</v>
      </c>
      <c r="R133" s="227">
        <f>Q133*H133</f>
        <v>0.0010399999999999999</v>
      </c>
      <c r="S133" s="227">
        <v>0</v>
      </c>
      <c r="T133" s="22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9" t="s">
        <v>131</v>
      </c>
      <c r="AT133" s="229" t="s">
        <v>127</v>
      </c>
      <c r="AU133" s="229" t="s">
        <v>136</v>
      </c>
      <c r="AY133" s="15" t="s">
        <v>124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5" t="s">
        <v>21</v>
      </c>
      <c r="BK133" s="230">
        <f>ROUND(I133*H133,2)</f>
        <v>0</v>
      </c>
      <c r="BL133" s="15" t="s">
        <v>131</v>
      </c>
      <c r="BM133" s="229" t="s">
        <v>169</v>
      </c>
    </row>
    <row r="134" s="2" customFormat="1" ht="21.75" customHeight="1">
      <c r="A134" s="36"/>
      <c r="B134" s="37"/>
      <c r="C134" s="217" t="s">
        <v>170</v>
      </c>
      <c r="D134" s="217" t="s">
        <v>127</v>
      </c>
      <c r="E134" s="218" t="s">
        <v>171</v>
      </c>
      <c r="F134" s="219" t="s">
        <v>172</v>
      </c>
      <c r="G134" s="220" t="s">
        <v>157</v>
      </c>
      <c r="H134" s="221">
        <v>2</v>
      </c>
      <c r="I134" s="222"/>
      <c r="J134" s="223">
        <f>ROUND(I134*H134,2)</f>
        <v>0</v>
      </c>
      <c r="K134" s="224"/>
      <c r="L134" s="42"/>
      <c r="M134" s="225" t="s">
        <v>1</v>
      </c>
      <c r="N134" s="226" t="s">
        <v>45</v>
      </c>
      <c r="O134" s="89"/>
      <c r="P134" s="227">
        <f>O134*H134</f>
        <v>0</v>
      </c>
      <c r="Q134" s="227">
        <v>0.00051999999999999995</v>
      </c>
      <c r="R134" s="227">
        <f>Q134*H134</f>
        <v>0.0010399999999999999</v>
      </c>
      <c r="S134" s="227">
        <v>0</v>
      </c>
      <c r="T134" s="22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9" t="s">
        <v>131</v>
      </c>
      <c r="AT134" s="229" t="s">
        <v>127</v>
      </c>
      <c r="AU134" s="229" t="s">
        <v>136</v>
      </c>
      <c r="AY134" s="15" t="s">
        <v>124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5" t="s">
        <v>21</v>
      </c>
      <c r="BK134" s="230">
        <f>ROUND(I134*H134,2)</f>
        <v>0</v>
      </c>
      <c r="BL134" s="15" t="s">
        <v>131</v>
      </c>
      <c r="BM134" s="229" t="s">
        <v>173</v>
      </c>
    </row>
    <row r="135" s="2" customFormat="1" ht="21.75" customHeight="1">
      <c r="A135" s="36"/>
      <c r="B135" s="37"/>
      <c r="C135" s="217" t="s">
        <v>174</v>
      </c>
      <c r="D135" s="217" t="s">
        <v>127</v>
      </c>
      <c r="E135" s="218" t="s">
        <v>175</v>
      </c>
      <c r="F135" s="219" t="s">
        <v>176</v>
      </c>
      <c r="G135" s="220" t="s">
        <v>157</v>
      </c>
      <c r="H135" s="221">
        <v>2</v>
      </c>
      <c r="I135" s="222"/>
      <c r="J135" s="223">
        <f>ROUND(I135*H135,2)</f>
        <v>0</v>
      </c>
      <c r="K135" s="224"/>
      <c r="L135" s="42"/>
      <c r="M135" s="225" t="s">
        <v>1</v>
      </c>
      <c r="N135" s="226" t="s">
        <v>45</v>
      </c>
      <c r="O135" s="89"/>
      <c r="P135" s="227">
        <f>O135*H135</f>
        <v>0</v>
      </c>
      <c r="Q135" s="227">
        <v>0.00051999999999999995</v>
      </c>
      <c r="R135" s="227">
        <f>Q135*H135</f>
        <v>0.0010399999999999999</v>
      </c>
      <c r="S135" s="227">
        <v>0</v>
      </c>
      <c r="T135" s="228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9" t="s">
        <v>131</v>
      </c>
      <c r="AT135" s="229" t="s">
        <v>127</v>
      </c>
      <c r="AU135" s="229" t="s">
        <v>136</v>
      </c>
      <c r="AY135" s="15" t="s">
        <v>124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5" t="s">
        <v>21</v>
      </c>
      <c r="BK135" s="230">
        <f>ROUND(I135*H135,2)</f>
        <v>0</v>
      </c>
      <c r="BL135" s="15" t="s">
        <v>131</v>
      </c>
      <c r="BM135" s="229" t="s">
        <v>177</v>
      </c>
    </row>
    <row r="136" s="2" customFormat="1" ht="21.75" customHeight="1">
      <c r="A136" s="36"/>
      <c r="B136" s="37"/>
      <c r="C136" s="217" t="s">
        <v>178</v>
      </c>
      <c r="D136" s="217" t="s">
        <v>127</v>
      </c>
      <c r="E136" s="218" t="s">
        <v>179</v>
      </c>
      <c r="F136" s="219" t="s">
        <v>180</v>
      </c>
      <c r="G136" s="220" t="s">
        <v>157</v>
      </c>
      <c r="H136" s="221">
        <v>2</v>
      </c>
      <c r="I136" s="222"/>
      <c r="J136" s="223">
        <f>ROUND(I136*H136,2)</f>
        <v>0</v>
      </c>
      <c r="K136" s="224"/>
      <c r="L136" s="42"/>
      <c r="M136" s="225" t="s">
        <v>1</v>
      </c>
      <c r="N136" s="226" t="s">
        <v>45</v>
      </c>
      <c r="O136" s="89"/>
      <c r="P136" s="227">
        <f>O136*H136</f>
        <v>0</v>
      </c>
      <c r="Q136" s="227">
        <v>0.00051999999999999995</v>
      </c>
      <c r="R136" s="227">
        <f>Q136*H136</f>
        <v>0.0010399999999999999</v>
      </c>
      <c r="S136" s="227">
        <v>0</v>
      </c>
      <c r="T136" s="22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9" t="s">
        <v>131</v>
      </c>
      <c r="AT136" s="229" t="s">
        <v>127</v>
      </c>
      <c r="AU136" s="229" t="s">
        <v>136</v>
      </c>
      <c r="AY136" s="15" t="s">
        <v>124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5" t="s">
        <v>21</v>
      </c>
      <c r="BK136" s="230">
        <f>ROUND(I136*H136,2)</f>
        <v>0</v>
      </c>
      <c r="BL136" s="15" t="s">
        <v>131</v>
      </c>
      <c r="BM136" s="229" t="s">
        <v>181</v>
      </c>
    </row>
    <row r="137" s="2" customFormat="1" ht="16.5" customHeight="1">
      <c r="A137" s="36"/>
      <c r="B137" s="37"/>
      <c r="C137" s="217" t="s">
        <v>182</v>
      </c>
      <c r="D137" s="217" t="s">
        <v>127</v>
      </c>
      <c r="E137" s="218" t="s">
        <v>183</v>
      </c>
      <c r="F137" s="219" t="s">
        <v>184</v>
      </c>
      <c r="G137" s="220" t="s">
        <v>157</v>
      </c>
      <c r="H137" s="221">
        <v>8</v>
      </c>
      <c r="I137" s="222"/>
      <c r="J137" s="223">
        <f>ROUND(I137*H137,2)</f>
        <v>0</v>
      </c>
      <c r="K137" s="224"/>
      <c r="L137" s="42"/>
      <c r="M137" s="225" t="s">
        <v>1</v>
      </c>
      <c r="N137" s="226" t="s">
        <v>45</v>
      </c>
      <c r="O137" s="89"/>
      <c r="P137" s="227">
        <f>O137*H137</f>
        <v>0</v>
      </c>
      <c r="Q137" s="227">
        <v>0.00051999999999999995</v>
      </c>
      <c r="R137" s="227">
        <f>Q137*H137</f>
        <v>0.0041599999999999996</v>
      </c>
      <c r="S137" s="227">
        <v>0</v>
      </c>
      <c r="T137" s="22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9" t="s">
        <v>131</v>
      </c>
      <c r="AT137" s="229" t="s">
        <v>127</v>
      </c>
      <c r="AU137" s="229" t="s">
        <v>136</v>
      </c>
      <c r="AY137" s="15" t="s">
        <v>124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5" t="s">
        <v>21</v>
      </c>
      <c r="BK137" s="230">
        <f>ROUND(I137*H137,2)</f>
        <v>0</v>
      </c>
      <c r="BL137" s="15" t="s">
        <v>131</v>
      </c>
      <c r="BM137" s="229" t="s">
        <v>185</v>
      </c>
    </row>
    <row r="138" s="2" customFormat="1" ht="21.75" customHeight="1">
      <c r="A138" s="36"/>
      <c r="B138" s="37"/>
      <c r="C138" s="217" t="s">
        <v>8</v>
      </c>
      <c r="D138" s="217" t="s">
        <v>127</v>
      </c>
      <c r="E138" s="218" t="s">
        <v>186</v>
      </c>
      <c r="F138" s="219" t="s">
        <v>187</v>
      </c>
      <c r="G138" s="220" t="s">
        <v>157</v>
      </c>
      <c r="H138" s="221">
        <v>2</v>
      </c>
      <c r="I138" s="222"/>
      <c r="J138" s="223">
        <f>ROUND(I138*H138,2)</f>
        <v>0</v>
      </c>
      <c r="K138" s="224"/>
      <c r="L138" s="42"/>
      <c r="M138" s="225" t="s">
        <v>1</v>
      </c>
      <c r="N138" s="226" t="s">
        <v>45</v>
      </c>
      <c r="O138" s="89"/>
      <c r="P138" s="227">
        <f>O138*H138</f>
        <v>0</v>
      </c>
      <c r="Q138" s="227">
        <v>0.00051999999999999995</v>
      </c>
      <c r="R138" s="227">
        <f>Q138*H138</f>
        <v>0.0010399999999999999</v>
      </c>
      <c r="S138" s="227">
        <v>0</v>
      </c>
      <c r="T138" s="228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9" t="s">
        <v>131</v>
      </c>
      <c r="AT138" s="229" t="s">
        <v>127</v>
      </c>
      <c r="AU138" s="229" t="s">
        <v>136</v>
      </c>
      <c r="AY138" s="15" t="s">
        <v>124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5" t="s">
        <v>21</v>
      </c>
      <c r="BK138" s="230">
        <f>ROUND(I138*H138,2)</f>
        <v>0</v>
      </c>
      <c r="BL138" s="15" t="s">
        <v>131</v>
      </c>
      <c r="BM138" s="229" t="s">
        <v>188</v>
      </c>
    </row>
    <row r="139" s="2" customFormat="1" ht="21.75" customHeight="1">
      <c r="A139" s="36"/>
      <c r="B139" s="37"/>
      <c r="C139" s="217" t="s">
        <v>131</v>
      </c>
      <c r="D139" s="217" t="s">
        <v>127</v>
      </c>
      <c r="E139" s="218" t="s">
        <v>189</v>
      </c>
      <c r="F139" s="219" t="s">
        <v>190</v>
      </c>
      <c r="G139" s="220" t="s">
        <v>157</v>
      </c>
      <c r="H139" s="221">
        <v>1</v>
      </c>
      <c r="I139" s="222"/>
      <c r="J139" s="223">
        <f>ROUND(I139*H139,2)</f>
        <v>0</v>
      </c>
      <c r="K139" s="224"/>
      <c r="L139" s="42"/>
      <c r="M139" s="225" t="s">
        <v>1</v>
      </c>
      <c r="N139" s="226" t="s">
        <v>45</v>
      </c>
      <c r="O139" s="89"/>
      <c r="P139" s="227">
        <f>O139*H139</f>
        <v>0</v>
      </c>
      <c r="Q139" s="227">
        <v>0.0011000000000000001</v>
      </c>
      <c r="R139" s="227">
        <f>Q139*H139</f>
        <v>0.0011000000000000001</v>
      </c>
      <c r="S139" s="227">
        <v>0</v>
      </c>
      <c r="T139" s="22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9" t="s">
        <v>131</v>
      </c>
      <c r="AT139" s="229" t="s">
        <v>127</v>
      </c>
      <c r="AU139" s="229" t="s">
        <v>136</v>
      </c>
      <c r="AY139" s="15" t="s">
        <v>124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5" t="s">
        <v>21</v>
      </c>
      <c r="BK139" s="230">
        <f>ROUND(I139*H139,2)</f>
        <v>0</v>
      </c>
      <c r="BL139" s="15" t="s">
        <v>131</v>
      </c>
      <c r="BM139" s="229" t="s">
        <v>191</v>
      </c>
    </row>
    <row r="140" s="2" customFormat="1" ht="16.5" customHeight="1">
      <c r="A140" s="36"/>
      <c r="B140" s="37"/>
      <c r="C140" s="217" t="s">
        <v>192</v>
      </c>
      <c r="D140" s="217" t="s">
        <v>127</v>
      </c>
      <c r="E140" s="218" t="s">
        <v>193</v>
      </c>
      <c r="F140" s="219" t="s">
        <v>194</v>
      </c>
      <c r="G140" s="220" t="s">
        <v>157</v>
      </c>
      <c r="H140" s="221">
        <v>1</v>
      </c>
      <c r="I140" s="222"/>
      <c r="J140" s="223">
        <f>ROUND(I140*H140,2)</f>
        <v>0</v>
      </c>
      <c r="K140" s="224"/>
      <c r="L140" s="42"/>
      <c r="M140" s="225" t="s">
        <v>1</v>
      </c>
      <c r="N140" s="226" t="s">
        <v>45</v>
      </c>
      <c r="O140" s="89"/>
      <c r="P140" s="227">
        <f>O140*H140</f>
        <v>0</v>
      </c>
      <c r="Q140" s="227">
        <v>0.0011000000000000001</v>
      </c>
      <c r="R140" s="227">
        <f>Q140*H140</f>
        <v>0.0011000000000000001</v>
      </c>
      <c r="S140" s="227">
        <v>0</v>
      </c>
      <c r="T140" s="228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9" t="s">
        <v>131</v>
      </c>
      <c r="AT140" s="229" t="s">
        <v>127</v>
      </c>
      <c r="AU140" s="229" t="s">
        <v>136</v>
      </c>
      <c r="AY140" s="15" t="s">
        <v>124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5" t="s">
        <v>21</v>
      </c>
      <c r="BK140" s="230">
        <f>ROUND(I140*H140,2)</f>
        <v>0</v>
      </c>
      <c r="BL140" s="15" t="s">
        <v>131</v>
      </c>
      <c r="BM140" s="229" t="s">
        <v>195</v>
      </c>
    </row>
    <row r="141" s="12" customFormat="1" ht="22.8" customHeight="1">
      <c r="A141" s="12"/>
      <c r="B141" s="201"/>
      <c r="C141" s="202"/>
      <c r="D141" s="203" t="s">
        <v>79</v>
      </c>
      <c r="E141" s="215" t="s">
        <v>196</v>
      </c>
      <c r="F141" s="215" t="s">
        <v>197</v>
      </c>
      <c r="G141" s="202"/>
      <c r="H141" s="202"/>
      <c r="I141" s="205"/>
      <c r="J141" s="216">
        <f>BK141</f>
        <v>0</v>
      </c>
      <c r="K141" s="202"/>
      <c r="L141" s="207"/>
      <c r="M141" s="208"/>
      <c r="N141" s="209"/>
      <c r="O141" s="209"/>
      <c r="P141" s="210">
        <f>SUM(P142:P147)</f>
        <v>0</v>
      </c>
      <c r="Q141" s="209"/>
      <c r="R141" s="210">
        <f>SUM(R142:R147)</f>
        <v>0</v>
      </c>
      <c r="S141" s="209"/>
      <c r="T141" s="211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2" t="s">
        <v>89</v>
      </c>
      <c r="AT141" s="213" t="s">
        <v>79</v>
      </c>
      <c r="AU141" s="213" t="s">
        <v>21</v>
      </c>
      <c r="AY141" s="212" t="s">
        <v>124</v>
      </c>
      <c r="BK141" s="214">
        <f>SUM(BK142:BK147)</f>
        <v>0</v>
      </c>
    </row>
    <row r="142" s="2" customFormat="1" ht="16.5" customHeight="1">
      <c r="A142" s="36"/>
      <c r="B142" s="37"/>
      <c r="C142" s="217" t="s">
        <v>198</v>
      </c>
      <c r="D142" s="217" t="s">
        <v>127</v>
      </c>
      <c r="E142" s="218" t="s">
        <v>199</v>
      </c>
      <c r="F142" s="219" t="s">
        <v>200</v>
      </c>
      <c r="G142" s="220" t="s">
        <v>1</v>
      </c>
      <c r="H142" s="221">
        <v>9</v>
      </c>
      <c r="I142" s="222"/>
      <c r="J142" s="223">
        <f>ROUND(I142*H142,2)</f>
        <v>0</v>
      </c>
      <c r="K142" s="224"/>
      <c r="L142" s="42"/>
      <c r="M142" s="225" t="s">
        <v>1</v>
      </c>
      <c r="N142" s="226" t="s">
        <v>45</v>
      </c>
      <c r="O142" s="89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9" t="s">
        <v>131</v>
      </c>
      <c r="AT142" s="229" t="s">
        <v>127</v>
      </c>
      <c r="AU142" s="229" t="s">
        <v>89</v>
      </c>
      <c r="AY142" s="15" t="s">
        <v>124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5" t="s">
        <v>21</v>
      </c>
      <c r="BK142" s="230">
        <f>ROUND(I142*H142,2)</f>
        <v>0</v>
      </c>
      <c r="BL142" s="15" t="s">
        <v>131</v>
      </c>
      <c r="BM142" s="229" t="s">
        <v>201</v>
      </c>
    </row>
    <row r="143" s="2" customFormat="1" ht="21.75" customHeight="1">
      <c r="A143" s="36"/>
      <c r="B143" s="37"/>
      <c r="C143" s="217" t="s">
        <v>202</v>
      </c>
      <c r="D143" s="217" t="s">
        <v>127</v>
      </c>
      <c r="E143" s="218" t="s">
        <v>203</v>
      </c>
      <c r="F143" s="219" t="s">
        <v>204</v>
      </c>
      <c r="G143" s="220" t="s">
        <v>1</v>
      </c>
      <c r="H143" s="221">
        <v>9</v>
      </c>
      <c r="I143" s="222"/>
      <c r="J143" s="223">
        <f>ROUND(I143*H143,2)</f>
        <v>0</v>
      </c>
      <c r="K143" s="224"/>
      <c r="L143" s="42"/>
      <c r="M143" s="225" t="s">
        <v>1</v>
      </c>
      <c r="N143" s="226" t="s">
        <v>45</v>
      </c>
      <c r="O143" s="89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9" t="s">
        <v>131</v>
      </c>
      <c r="AT143" s="229" t="s">
        <v>127</v>
      </c>
      <c r="AU143" s="229" t="s">
        <v>89</v>
      </c>
      <c r="AY143" s="15" t="s">
        <v>124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5" t="s">
        <v>21</v>
      </c>
      <c r="BK143" s="230">
        <f>ROUND(I143*H143,2)</f>
        <v>0</v>
      </c>
      <c r="BL143" s="15" t="s">
        <v>131</v>
      </c>
      <c r="BM143" s="229" t="s">
        <v>205</v>
      </c>
    </row>
    <row r="144" s="2" customFormat="1" ht="21.75" customHeight="1">
      <c r="A144" s="36"/>
      <c r="B144" s="37"/>
      <c r="C144" s="217" t="s">
        <v>206</v>
      </c>
      <c r="D144" s="217" t="s">
        <v>127</v>
      </c>
      <c r="E144" s="218" t="s">
        <v>207</v>
      </c>
      <c r="F144" s="219" t="s">
        <v>208</v>
      </c>
      <c r="G144" s="220" t="s">
        <v>1</v>
      </c>
      <c r="H144" s="221">
        <v>2</v>
      </c>
      <c r="I144" s="222"/>
      <c r="J144" s="223">
        <f>ROUND(I144*H144,2)</f>
        <v>0</v>
      </c>
      <c r="K144" s="224"/>
      <c r="L144" s="42"/>
      <c r="M144" s="225" t="s">
        <v>1</v>
      </c>
      <c r="N144" s="226" t="s">
        <v>45</v>
      </c>
      <c r="O144" s="89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9" t="s">
        <v>131</v>
      </c>
      <c r="AT144" s="229" t="s">
        <v>127</v>
      </c>
      <c r="AU144" s="229" t="s">
        <v>89</v>
      </c>
      <c r="AY144" s="15" t="s">
        <v>124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5" t="s">
        <v>21</v>
      </c>
      <c r="BK144" s="230">
        <f>ROUND(I144*H144,2)</f>
        <v>0</v>
      </c>
      <c r="BL144" s="15" t="s">
        <v>131</v>
      </c>
      <c r="BM144" s="229" t="s">
        <v>209</v>
      </c>
    </row>
    <row r="145" s="2" customFormat="1" ht="16.5" customHeight="1">
      <c r="A145" s="36"/>
      <c r="B145" s="37"/>
      <c r="C145" s="217" t="s">
        <v>7</v>
      </c>
      <c r="D145" s="217" t="s">
        <v>127</v>
      </c>
      <c r="E145" s="218" t="s">
        <v>210</v>
      </c>
      <c r="F145" s="219" t="s">
        <v>211</v>
      </c>
      <c r="G145" s="220" t="s">
        <v>1</v>
      </c>
      <c r="H145" s="221">
        <v>5</v>
      </c>
      <c r="I145" s="222"/>
      <c r="J145" s="223">
        <f>ROUND(I145*H145,2)</f>
        <v>0</v>
      </c>
      <c r="K145" s="224"/>
      <c r="L145" s="42"/>
      <c r="M145" s="225" t="s">
        <v>1</v>
      </c>
      <c r="N145" s="226" t="s">
        <v>45</v>
      </c>
      <c r="O145" s="89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9" t="s">
        <v>131</v>
      </c>
      <c r="AT145" s="229" t="s">
        <v>127</v>
      </c>
      <c r="AU145" s="229" t="s">
        <v>89</v>
      </c>
      <c r="AY145" s="15" t="s">
        <v>124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5" t="s">
        <v>21</v>
      </c>
      <c r="BK145" s="230">
        <f>ROUND(I145*H145,2)</f>
        <v>0</v>
      </c>
      <c r="BL145" s="15" t="s">
        <v>131</v>
      </c>
      <c r="BM145" s="229" t="s">
        <v>212</v>
      </c>
    </row>
    <row r="146" s="2" customFormat="1" ht="16.5" customHeight="1">
      <c r="A146" s="36"/>
      <c r="B146" s="37"/>
      <c r="C146" s="217" t="s">
        <v>213</v>
      </c>
      <c r="D146" s="217" t="s">
        <v>127</v>
      </c>
      <c r="E146" s="218" t="s">
        <v>214</v>
      </c>
      <c r="F146" s="219" t="s">
        <v>215</v>
      </c>
      <c r="G146" s="220" t="s">
        <v>1</v>
      </c>
      <c r="H146" s="221">
        <v>1</v>
      </c>
      <c r="I146" s="222"/>
      <c r="J146" s="223">
        <f>ROUND(I146*H146,2)</f>
        <v>0</v>
      </c>
      <c r="K146" s="224"/>
      <c r="L146" s="42"/>
      <c r="M146" s="225" t="s">
        <v>1</v>
      </c>
      <c r="N146" s="226" t="s">
        <v>45</v>
      </c>
      <c r="O146" s="89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9" t="s">
        <v>131</v>
      </c>
      <c r="AT146" s="229" t="s">
        <v>127</v>
      </c>
      <c r="AU146" s="229" t="s">
        <v>89</v>
      </c>
      <c r="AY146" s="15" t="s">
        <v>124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5" t="s">
        <v>21</v>
      </c>
      <c r="BK146" s="230">
        <f>ROUND(I146*H146,2)</f>
        <v>0</v>
      </c>
      <c r="BL146" s="15" t="s">
        <v>131</v>
      </c>
      <c r="BM146" s="229" t="s">
        <v>216</v>
      </c>
    </row>
    <row r="147" s="2" customFormat="1" ht="21.75" customHeight="1">
      <c r="A147" s="36"/>
      <c r="B147" s="37"/>
      <c r="C147" s="217" t="s">
        <v>217</v>
      </c>
      <c r="D147" s="217" t="s">
        <v>127</v>
      </c>
      <c r="E147" s="218" t="s">
        <v>218</v>
      </c>
      <c r="F147" s="219" t="s">
        <v>219</v>
      </c>
      <c r="G147" s="220" t="s">
        <v>1</v>
      </c>
      <c r="H147" s="221">
        <v>1</v>
      </c>
      <c r="I147" s="222"/>
      <c r="J147" s="223">
        <f>ROUND(I147*H147,2)</f>
        <v>0</v>
      </c>
      <c r="K147" s="224"/>
      <c r="L147" s="42"/>
      <c r="M147" s="231" t="s">
        <v>1</v>
      </c>
      <c r="N147" s="232" t="s">
        <v>45</v>
      </c>
      <c r="O147" s="233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9" t="s">
        <v>131</v>
      </c>
      <c r="AT147" s="229" t="s">
        <v>127</v>
      </c>
      <c r="AU147" s="229" t="s">
        <v>89</v>
      </c>
      <c r="AY147" s="15" t="s">
        <v>124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5" t="s">
        <v>21</v>
      </c>
      <c r="BK147" s="230">
        <f>ROUND(I147*H147,2)</f>
        <v>0</v>
      </c>
      <c r="BL147" s="15" t="s">
        <v>131</v>
      </c>
      <c r="BM147" s="229" t="s">
        <v>220</v>
      </c>
    </row>
    <row r="148" s="2" customFormat="1" ht="6.96" customHeight="1">
      <c r="A148" s="36"/>
      <c r="B148" s="64"/>
      <c r="C148" s="65"/>
      <c r="D148" s="65"/>
      <c r="E148" s="65"/>
      <c r="F148" s="65"/>
      <c r="G148" s="65"/>
      <c r="H148" s="65"/>
      <c r="I148" s="65"/>
      <c r="J148" s="65"/>
      <c r="K148" s="65"/>
      <c r="L148" s="42"/>
      <c r="M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</row>
  </sheetData>
  <sheetProtection sheet="1" autoFilter="0" formatColumns="0" formatRows="0" objects="1" scenarios="1" spinCount="100000" saltValue="L53Lh0ejrJX1HBmHM2yYnDNsCi2dt64bR81b2364ncg0uyaH5t8tpwommjRlrzFY9xU1uuegwku4cgdtnwTjSA==" hashValue="j2xuQlS6KIkJsHcUrvXMlR0kSgU2VuWaWdjbQNRwgMXD0y6M2ccAxba6F0c8QcYUVdPGjIjf2xvYC6E8PLXjTw==" algorithmName="SHA-512" password="CC35"/>
  <autoFilter ref="C119:K14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89</v>
      </c>
    </row>
    <row r="4" s="1" customFormat="1" ht="24.96" customHeight="1">
      <c r="B4" s="18"/>
      <c r="D4" s="136" t="s">
        <v>96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 xml:space="preserve">2. INTERIÉR VÝCVIKOVÉHO STŘEDISKA- čp. 24  CÚ 2018/1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97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221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19</v>
      </c>
      <c r="E11" s="36"/>
      <c r="F11" s="141" t="s">
        <v>1</v>
      </c>
      <c r="G11" s="36"/>
      <c r="H11" s="36"/>
      <c r="I11" s="138" t="s">
        <v>20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22</v>
      </c>
      <c r="E12" s="36"/>
      <c r="F12" s="141" t="s">
        <v>23</v>
      </c>
      <c r="G12" s="36"/>
      <c r="H12" s="36"/>
      <c r="I12" s="138" t="s">
        <v>24</v>
      </c>
      <c r="J12" s="142" t="str">
        <f>'Rekapitulace stavby'!AN8</f>
        <v>24. 4. 2018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28</v>
      </c>
      <c r="E14" s="36"/>
      <c r="F14" s="36"/>
      <c r="G14" s="36"/>
      <c r="H14" s="36"/>
      <c r="I14" s="138" t="s">
        <v>29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31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32</v>
      </c>
      <c r="E17" s="36"/>
      <c r="F17" s="36"/>
      <c r="G17" s="36"/>
      <c r="H17" s="36"/>
      <c r="I17" s="138" t="s">
        <v>29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31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34</v>
      </c>
      <c r="E20" s="36"/>
      <c r="F20" s="36"/>
      <c r="G20" s="36"/>
      <c r="H20" s="36"/>
      <c r="I20" s="138" t="s">
        <v>29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99</v>
      </c>
      <c r="F21" s="36"/>
      <c r="G21" s="36"/>
      <c r="H21" s="36"/>
      <c r="I21" s="138" t="s">
        <v>31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29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38</v>
      </c>
      <c r="F24" s="36"/>
      <c r="G24" s="36"/>
      <c r="H24" s="36"/>
      <c r="I24" s="138" t="s">
        <v>31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39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40</v>
      </c>
      <c r="E30" s="36"/>
      <c r="F30" s="36"/>
      <c r="G30" s="36"/>
      <c r="H30" s="36"/>
      <c r="I30" s="36"/>
      <c r="J30" s="149">
        <f>ROUND(J120,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42</v>
      </c>
      <c r="G32" s="36"/>
      <c r="H32" s="36"/>
      <c r="I32" s="150" t="s">
        <v>41</v>
      </c>
      <c r="J32" s="150" t="s">
        <v>43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44</v>
      </c>
      <c r="E33" s="138" t="s">
        <v>45</v>
      </c>
      <c r="F33" s="152">
        <f>ROUND((SUM(BE120:BE141)),  2)</f>
        <v>0</v>
      </c>
      <c r="G33" s="36"/>
      <c r="H33" s="36"/>
      <c r="I33" s="153">
        <v>0.20999999999999999</v>
      </c>
      <c r="J33" s="152">
        <f>ROUND(((SUM(BE120:BE141))*I33),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46</v>
      </c>
      <c r="F34" s="152">
        <f>ROUND((SUM(BF120:BF141)),  2)</f>
        <v>0</v>
      </c>
      <c r="G34" s="36"/>
      <c r="H34" s="36"/>
      <c r="I34" s="153">
        <v>0.14999999999999999</v>
      </c>
      <c r="J34" s="152">
        <f>ROUND(((SUM(BF120:BF141))*I34),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47</v>
      </c>
      <c r="F35" s="152">
        <f>ROUND((SUM(BG120:BG141)),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48</v>
      </c>
      <c r="F36" s="152">
        <f>ROUND((SUM(BH120:BH141)),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49</v>
      </c>
      <c r="F37" s="152">
        <f>ROUND((SUM(BI120:BI141)),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53</v>
      </c>
      <c r="E50" s="162"/>
      <c r="F50" s="162"/>
      <c r="G50" s="161" t="s">
        <v>54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55</v>
      </c>
      <c r="E61" s="164"/>
      <c r="F61" s="165" t="s">
        <v>56</v>
      </c>
      <c r="G61" s="163" t="s">
        <v>55</v>
      </c>
      <c r="H61" s="164"/>
      <c r="I61" s="164"/>
      <c r="J61" s="166" t="s">
        <v>56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57</v>
      </c>
      <c r="E65" s="167"/>
      <c r="F65" s="167"/>
      <c r="G65" s="161" t="s">
        <v>58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55</v>
      </c>
      <c r="E76" s="164"/>
      <c r="F76" s="165" t="s">
        <v>56</v>
      </c>
      <c r="G76" s="163" t="s">
        <v>55</v>
      </c>
      <c r="H76" s="164"/>
      <c r="I76" s="164"/>
      <c r="J76" s="166" t="s">
        <v>56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 xml:space="preserve">2. INTERIÉR VÝCVIKOVÉHO STŘEDISKA- čp. 24  CÚ 2018/1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SO10-1NP INTER - SO 10- 1.NP INTERIER čp.24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22</v>
      </c>
      <c r="D89" s="38"/>
      <c r="E89" s="38"/>
      <c r="F89" s="25" t="str">
        <f>F12</f>
        <v>TEMNÝ DŮL</v>
      </c>
      <c r="G89" s="38"/>
      <c r="H89" s="38"/>
      <c r="I89" s="30" t="s">
        <v>24</v>
      </c>
      <c r="J89" s="77" t="str">
        <f>IF(J12="","",J12)</f>
        <v>24. 4. 2018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28</v>
      </c>
      <c r="D91" s="38"/>
      <c r="E91" s="38"/>
      <c r="F91" s="25" t="str">
        <f>E15</f>
        <v xml:space="preserve"> </v>
      </c>
      <c r="G91" s="38"/>
      <c r="H91" s="38"/>
      <c r="I91" s="30" t="s">
        <v>34</v>
      </c>
      <c r="J91" s="34" t="str">
        <f>E21</f>
        <v>ATELIER H1§ ATELIER HÁJEK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32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>ERŠILOVÁ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101</v>
      </c>
      <c r="D94" s="174"/>
      <c r="E94" s="174"/>
      <c r="F94" s="174"/>
      <c r="G94" s="174"/>
      <c r="H94" s="174"/>
      <c r="I94" s="174"/>
      <c r="J94" s="175" t="s">
        <v>102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103</v>
      </c>
      <c r="D96" s="38"/>
      <c r="E96" s="38"/>
      <c r="F96" s="38"/>
      <c r="G96" s="38"/>
      <c r="H96" s="38"/>
      <c r="I96" s="38"/>
      <c r="J96" s="108">
        <f>J120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104</v>
      </c>
    </row>
    <row r="97" s="9" customFormat="1" ht="24.96" customHeight="1">
      <c r="A97" s="9"/>
      <c r="B97" s="177"/>
      <c r="C97" s="178"/>
      <c r="D97" s="179" t="s">
        <v>222</v>
      </c>
      <c r="E97" s="180"/>
      <c r="F97" s="180"/>
      <c r="G97" s="180"/>
      <c r="H97" s="180"/>
      <c r="I97" s="180"/>
      <c r="J97" s="181">
        <f>J121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106</v>
      </c>
      <c r="E98" s="186"/>
      <c r="F98" s="186"/>
      <c r="G98" s="186"/>
      <c r="H98" s="186"/>
      <c r="I98" s="186"/>
      <c r="J98" s="187">
        <f>J122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223</v>
      </c>
      <c r="E99" s="186"/>
      <c r="F99" s="186"/>
      <c r="G99" s="186"/>
      <c r="H99" s="186"/>
      <c r="I99" s="186"/>
      <c r="J99" s="187">
        <f>J129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108</v>
      </c>
      <c r="E100" s="186"/>
      <c r="F100" s="186"/>
      <c r="G100" s="186"/>
      <c r="H100" s="186"/>
      <c r="I100" s="186"/>
      <c r="J100" s="187">
        <f>J132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109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72" t="str">
        <f>E7</f>
        <v xml:space="preserve">2. INTERIÉR VÝCVIKOVÉHO STŘEDISKA- čp. 24  CÚ 2018/1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97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E9</f>
        <v>SO10-1NP INTER - SO 10- 1.NP INTERIER čp.24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22</v>
      </c>
      <c r="D114" s="38"/>
      <c r="E114" s="38"/>
      <c r="F114" s="25" t="str">
        <f>F12</f>
        <v>TEMNÝ DŮL</v>
      </c>
      <c r="G114" s="38"/>
      <c r="H114" s="38"/>
      <c r="I114" s="30" t="s">
        <v>24</v>
      </c>
      <c r="J114" s="77" t="str">
        <f>IF(J12="","",J12)</f>
        <v>24. 4. 2018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25.65" customHeight="1">
      <c r="A116" s="36"/>
      <c r="B116" s="37"/>
      <c r="C116" s="30" t="s">
        <v>28</v>
      </c>
      <c r="D116" s="38"/>
      <c r="E116" s="38"/>
      <c r="F116" s="25" t="str">
        <f>E15</f>
        <v xml:space="preserve"> </v>
      </c>
      <c r="G116" s="38"/>
      <c r="H116" s="38"/>
      <c r="I116" s="30" t="s">
        <v>34</v>
      </c>
      <c r="J116" s="34" t="str">
        <f>E21</f>
        <v>ATELIER H1§ ATELIER HÁJEK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32</v>
      </c>
      <c r="D117" s="38"/>
      <c r="E117" s="38"/>
      <c r="F117" s="25" t="str">
        <f>IF(E18="","",E18)</f>
        <v>Vyplň údaj</v>
      </c>
      <c r="G117" s="38"/>
      <c r="H117" s="38"/>
      <c r="I117" s="30" t="s">
        <v>37</v>
      </c>
      <c r="J117" s="34" t="str">
        <f>E24</f>
        <v>ERŠILOVÁ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189"/>
      <c r="B119" s="190"/>
      <c r="C119" s="191" t="s">
        <v>110</v>
      </c>
      <c r="D119" s="192" t="s">
        <v>65</v>
      </c>
      <c r="E119" s="192" t="s">
        <v>61</v>
      </c>
      <c r="F119" s="192" t="s">
        <v>62</v>
      </c>
      <c r="G119" s="192" t="s">
        <v>111</v>
      </c>
      <c r="H119" s="192" t="s">
        <v>112</v>
      </c>
      <c r="I119" s="192" t="s">
        <v>113</v>
      </c>
      <c r="J119" s="193" t="s">
        <v>102</v>
      </c>
      <c r="K119" s="194" t="s">
        <v>114</v>
      </c>
      <c r="L119" s="195"/>
      <c r="M119" s="98" t="s">
        <v>1</v>
      </c>
      <c r="N119" s="99" t="s">
        <v>44</v>
      </c>
      <c r="O119" s="99" t="s">
        <v>115</v>
      </c>
      <c r="P119" s="99" t="s">
        <v>116</v>
      </c>
      <c r="Q119" s="99" t="s">
        <v>117</v>
      </c>
      <c r="R119" s="99" t="s">
        <v>118</v>
      </c>
      <c r="S119" s="99" t="s">
        <v>119</v>
      </c>
      <c r="T119" s="100" t="s">
        <v>120</v>
      </c>
      <c r="U119" s="189"/>
      <c r="V119" s="189"/>
      <c r="W119" s="189"/>
      <c r="X119" s="189"/>
      <c r="Y119" s="189"/>
      <c r="Z119" s="189"/>
      <c r="AA119" s="189"/>
      <c r="AB119" s="189"/>
      <c r="AC119" s="189"/>
      <c r="AD119" s="189"/>
      <c r="AE119" s="189"/>
    </row>
    <row r="120" s="2" customFormat="1" ht="22.8" customHeight="1">
      <c r="A120" s="36"/>
      <c r="B120" s="37"/>
      <c r="C120" s="105" t="s">
        <v>121</v>
      </c>
      <c r="D120" s="38"/>
      <c r="E120" s="38"/>
      <c r="F120" s="38"/>
      <c r="G120" s="38"/>
      <c r="H120" s="38"/>
      <c r="I120" s="38"/>
      <c r="J120" s="196">
        <f>BK120</f>
        <v>0</v>
      </c>
      <c r="K120" s="38"/>
      <c r="L120" s="42"/>
      <c r="M120" s="101"/>
      <c r="N120" s="197"/>
      <c r="O120" s="102"/>
      <c r="P120" s="198">
        <f>P121</f>
        <v>0</v>
      </c>
      <c r="Q120" s="102"/>
      <c r="R120" s="198">
        <f>R121</f>
        <v>0.0022000000000000001</v>
      </c>
      <c r="S120" s="102"/>
      <c r="T120" s="199">
        <f>T121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79</v>
      </c>
      <c r="AU120" s="15" t="s">
        <v>104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79</v>
      </c>
      <c r="E121" s="204" t="s">
        <v>122</v>
      </c>
      <c r="F121" s="204" t="s">
        <v>224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P122+P129+P132</f>
        <v>0</v>
      </c>
      <c r="Q121" s="209"/>
      <c r="R121" s="210">
        <f>R122+R129+R132</f>
        <v>0.0022000000000000001</v>
      </c>
      <c r="S121" s="209"/>
      <c r="T121" s="211">
        <f>T122+T129+T132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89</v>
      </c>
      <c r="AT121" s="213" t="s">
        <v>79</v>
      </c>
      <c r="AU121" s="213" t="s">
        <v>80</v>
      </c>
      <c r="AY121" s="212" t="s">
        <v>124</v>
      </c>
      <c r="BK121" s="214">
        <f>BK122+BK129+BK132</f>
        <v>0</v>
      </c>
    </row>
    <row r="122" s="12" customFormat="1" ht="22.8" customHeight="1">
      <c r="A122" s="12"/>
      <c r="B122" s="201"/>
      <c r="C122" s="202"/>
      <c r="D122" s="203" t="s">
        <v>79</v>
      </c>
      <c r="E122" s="215" t="s">
        <v>125</v>
      </c>
      <c r="F122" s="215" t="s">
        <v>126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SUM(P123:P128)</f>
        <v>0</v>
      </c>
      <c r="Q122" s="209"/>
      <c r="R122" s="210">
        <f>SUM(R123:R128)</f>
        <v>0</v>
      </c>
      <c r="S122" s="209"/>
      <c r="T122" s="211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89</v>
      </c>
      <c r="AT122" s="213" t="s">
        <v>79</v>
      </c>
      <c r="AU122" s="213" t="s">
        <v>21</v>
      </c>
      <c r="AY122" s="212" t="s">
        <v>124</v>
      </c>
      <c r="BK122" s="214">
        <f>SUM(BK123:BK128)</f>
        <v>0</v>
      </c>
    </row>
    <row r="123" s="2" customFormat="1" ht="21.75" customHeight="1">
      <c r="A123" s="36"/>
      <c r="B123" s="37"/>
      <c r="C123" s="217" t="s">
        <v>21</v>
      </c>
      <c r="D123" s="217" t="s">
        <v>127</v>
      </c>
      <c r="E123" s="218" t="s">
        <v>225</v>
      </c>
      <c r="F123" s="219" t="s">
        <v>226</v>
      </c>
      <c r="G123" s="220" t="s">
        <v>130</v>
      </c>
      <c r="H123" s="221">
        <v>32</v>
      </c>
      <c r="I123" s="222"/>
      <c r="J123" s="223">
        <f>ROUND(I123*H123,2)</f>
        <v>0</v>
      </c>
      <c r="K123" s="224"/>
      <c r="L123" s="42"/>
      <c r="M123" s="225" t="s">
        <v>1</v>
      </c>
      <c r="N123" s="226" t="s">
        <v>45</v>
      </c>
      <c r="O123" s="89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9" t="s">
        <v>131</v>
      </c>
      <c r="AT123" s="229" t="s">
        <v>127</v>
      </c>
      <c r="AU123" s="229" t="s">
        <v>89</v>
      </c>
      <c r="AY123" s="15" t="s">
        <v>124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5" t="s">
        <v>21</v>
      </c>
      <c r="BK123" s="230">
        <f>ROUND(I123*H123,2)</f>
        <v>0</v>
      </c>
      <c r="BL123" s="15" t="s">
        <v>131</v>
      </c>
      <c r="BM123" s="229" t="s">
        <v>227</v>
      </c>
    </row>
    <row r="124" s="2" customFormat="1" ht="16.5" customHeight="1">
      <c r="A124" s="36"/>
      <c r="B124" s="37"/>
      <c r="C124" s="217" t="s">
        <v>89</v>
      </c>
      <c r="D124" s="217" t="s">
        <v>127</v>
      </c>
      <c r="E124" s="218" t="s">
        <v>228</v>
      </c>
      <c r="F124" s="219" t="s">
        <v>229</v>
      </c>
      <c r="G124" s="220" t="s">
        <v>130</v>
      </c>
      <c r="H124" s="221">
        <v>1</v>
      </c>
      <c r="I124" s="222"/>
      <c r="J124" s="223">
        <f>ROUND(I124*H124,2)</f>
        <v>0</v>
      </c>
      <c r="K124" s="224"/>
      <c r="L124" s="42"/>
      <c r="M124" s="225" t="s">
        <v>1</v>
      </c>
      <c r="N124" s="226" t="s">
        <v>45</v>
      </c>
      <c r="O124" s="89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9" t="s">
        <v>131</v>
      </c>
      <c r="AT124" s="229" t="s">
        <v>127</v>
      </c>
      <c r="AU124" s="229" t="s">
        <v>89</v>
      </c>
      <c r="AY124" s="15" t="s">
        <v>124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5" t="s">
        <v>21</v>
      </c>
      <c r="BK124" s="230">
        <f>ROUND(I124*H124,2)</f>
        <v>0</v>
      </c>
      <c r="BL124" s="15" t="s">
        <v>131</v>
      </c>
      <c r="BM124" s="229" t="s">
        <v>230</v>
      </c>
    </row>
    <row r="125" s="2" customFormat="1" ht="21.75" customHeight="1">
      <c r="A125" s="36"/>
      <c r="B125" s="37"/>
      <c r="C125" s="217" t="s">
        <v>136</v>
      </c>
      <c r="D125" s="217" t="s">
        <v>127</v>
      </c>
      <c r="E125" s="218" t="s">
        <v>231</v>
      </c>
      <c r="F125" s="219" t="s">
        <v>232</v>
      </c>
      <c r="G125" s="220" t="s">
        <v>130</v>
      </c>
      <c r="H125" s="221">
        <v>2</v>
      </c>
      <c r="I125" s="222"/>
      <c r="J125" s="223">
        <f>ROUND(I125*H125,2)</f>
        <v>0</v>
      </c>
      <c r="K125" s="224"/>
      <c r="L125" s="42"/>
      <c r="M125" s="225" t="s">
        <v>1</v>
      </c>
      <c r="N125" s="226" t="s">
        <v>45</v>
      </c>
      <c r="O125" s="89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9" t="s">
        <v>131</v>
      </c>
      <c r="AT125" s="229" t="s">
        <v>127</v>
      </c>
      <c r="AU125" s="229" t="s">
        <v>89</v>
      </c>
      <c r="AY125" s="15" t="s">
        <v>124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5" t="s">
        <v>21</v>
      </c>
      <c r="BK125" s="230">
        <f>ROUND(I125*H125,2)</f>
        <v>0</v>
      </c>
      <c r="BL125" s="15" t="s">
        <v>131</v>
      </c>
      <c r="BM125" s="229" t="s">
        <v>233</v>
      </c>
    </row>
    <row r="126" s="2" customFormat="1" ht="21.75" customHeight="1">
      <c r="A126" s="36"/>
      <c r="B126" s="37"/>
      <c r="C126" s="217" t="s">
        <v>140</v>
      </c>
      <c r="D126" s="217" t="s">
        <v>127</v>
      </c>
      <c r="E126" s="218" t="s">
        <v>234</v>
      </c>
      <c r="F126" s="219" t="s">
        <v>235</v>
      </c>
      <c r="G126" s="220" t="s">
        <v>130</v>
      </c>
      <c r="H126" s="221">
        <v>2</v>
      </c>
      <c r="I126" s="222"/>
      <c r="J126" s="223">
        <f>ROUND(I126*H126,2)</f>
        <v>0</v>
      </c>
      <c r="K126" s="224"/>
      <c r="L126" s="42"/>
      <c r="M126" s="225" t="s">
        <v>1</v>
      </c>
      <c r="N126" s="226" t="s">
        <v>45</v>
      </c>
      <c r="O126" s="89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9" t="s">
        <v>131</v>
      </c>
      <c r="AT126" s="229" t="s">
        <v>127</v>
      </c>
      <c r="AU126" s="229" t="s">
        <v>89</v>
      </c>
      <c r="AY126" s="15" t="s">
        <v>124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5" t="s">
        <v>21</v>
      </c>
      <c r="BK126" s="230">
        <f>ROUND(I126*H126,2)</f>
        <v>0</v>
      </c>
      <c r="BL126" s="15" t="s">
        <v>131</v>
      </c>
      <c r="BM126" s="229" t="s">
        <v>236</v>
      </c>
    </row>
    <row r="127" s="2" customFormat="1" ht="21.75" customHeight="1">
      <c r="A127" s="36"/>
      <c r="B127" s="37"/>
      <c r="C127" s="217" t="s">
        <v>144</v>
      </c>
      <c r="D127" s="217" t="s">
        <v>127</v>
      </c>
      <c r="E127" s="218" t="s">
        <v>237</v>
      </c>
      <c r="F127" s="219" t="s">
        <v>238</v>
      </c>
      <c r="G127" s="220" t="s">
        <v>130</v>
      </c>
      <c r="H127" s="221">
        <v>2</v>
      </c>
      <c r="I127" s="222"/>
      <c r="J127" s="223">
        <f>ROUND(I127*H127,2)</f>
        <v>0</v>
      </c>
      <c r="K127" s="224"/>
      <c r="L127" s="42"/>
      <c r="M127" s="225" t="s">
        <v>1</v>
      </c>
      <c r="N127" s="226" t="s">
        <v>45</v>
      </c>
      <c r="O127" s="89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9" t="s">
        <v>131</v>
      </c>
      <c r="AT127" s="229" t="s">
        <v>127</v>
      </c>
      <c r="AU127" s="229" t="s">
        <v>89</v>
      </c>
      <c r="AY127" s="15" t="s">
        <v>124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5" t="s">
        <v>21</v>
      </c>
      <c r="BK127" s="230">
        <f>ROUND(I127*H127,2)</f>
        <v>0</v>
      </c>
      <c r="BL127" s="15" t="s">
        <v>131</v>
      </c>
      <c r="BM127" s="229" t="s">
        <v>239</v>
      </c>
    </row>
    <row r="128" s="2" customFormat="1" ht="21.75" customHeight="1">
      <c r="A128" s="36"/>
      <c r="B128" s="37"/>
      <c r="C128" s="217" t="s">
        <v>148</v>
      </c>
      <c r="D128" s="217" t="s">
        <v>127</v>
      </c>
      <c r="E128" s="218" t="s">
        <v>125</v>
      </c>
      <c r="F128" s="219" t="s">
        <v>240</v>
      </c>
      <c r="G128" s="220" t="s">
        <v>130</v>
      </c>
      <c r="H128" s="221">
        <v>1</v>
      </c>
      <c r="I128" s="222"/>
      <c r="J128" s="223">
        <f>ROUND(I128*H128,2)</f>
        <v>0</v>
      </c>
      <c r="K128" s="224"/>
      <c r="L128" s="42"/>
      <c r="M128" s="225" t="s">
        <v>1</v>
      </c>
      <c r="N128" s="226" t="s">
        <v>45</v>
      </c>
      <c r="O128" s="89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9" t="s">
        <v>131</v>
      </c>
      <c r="AT128" s="229" t="s">
        <v>127</v>
      </c>
      <c r="AU128" s="229" t="s">
        <v>89</v>
      </c>
      <c r="AY128" s="15" t="s">
        <v>124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5" t="s">
        <v>21</v>
      </c>
      <c r="BK128" s="230">
        <f>ROUND(I128*H128,2)</f>
        <v>0</v>
      </c>
      <c r="BL128" s="15" t="s">
        <v>131</v>
      </c>
      <c r="BM128" s="229" t="s">
        <v>241</v>
      </c>
    </row>
    <row r="129" s="12" customFormat="1" ht="22.8" customHeight="1">
      <c r="A129" s="12"/>
      <c r="B129" s="201"/>
      <c r="C129" s="202"/>
      <c r="D129" s="203" t="s">
        <v>79</v>
      </c>
      <c r="E129" s="215" t="s">
        <v>152</v>
      </c>
      <c r="F129" s="215" t="s">
        <v>153</v>
      </c>
      <c r="G129" s="202"/>
      <c r="H129" s="202"/>
      <c r="I129" s="205"/>
      <c r="J129" s="216">
        <f>BK129</f>
        <v>0</v>
      </c>
      <c r="K129" s="202"/>
      <c r="L129" s="207"/>
      <c r="M129" s="208"/>
      <c r="N129" s="209"/>
      <c r="O129" s="209"/>
      <c r="P129" s="210">
        <f>SUM(P130:P131)</f>
        <v>0</v>
      </c>
      <c r="Q129" s="209"/>
      <c r="R129" s="210">
        <f>SUM(R130:R131)</f>
        <v>0.0022000000000000001</v>
      </c>
      <c r="S129" s="209"/>
      <c r="T129" s="211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89</v>
      </c>
      <c r="AT129" s="213" t="s">
        <v>79</v>
      </c>
      <c r="AU129" s="213" t="s">
        <v>21</v>
      </c>
      <c r="AY129" s="212" t="s">
        <v>124</v>
      </c>
      <c r="BK129" s="214">
        <f>SUM(BK130:BK131)</f>
        <v>0</v>
      </c>
    </row>
    <row r="130" s="2" customFormat="1" ht="21.75" customHeight="1">
      <c r="A130" s="36"/>
      <c r="B130" s="37"/>
      <c r="C130" s="217" t="s">
        <v>154</v>
      </c>
      <c r="D130" s="217" t="s">
        <v>127</v>
      </c>
      <c r="E130" s="218" t="s">
        <v>189</v>
      </c>
      <c r="F130" s="219" t="s">
        <v>190</v>
      </c>
      <c r="G130" s="220" t="s">
        <v>157</v>
      </c>
      <c r="H130" s="221">
        <v>1</v>
      </c>
      <c r="I130" s="222"/>
      <c r="J130" s="223">
        <f>ROUND(I130*H130,2)</f>
        <v>0</v>
      </c>
      <c r="K130" s="224"/>
      <c r="L130" s="42"/>
      <c r="M130" s="225" t="s">
        <v>1</v>
      </c>
      <c r="N130" s="226" t="s">
        <v>45</v>
      </c>
      <c r="O130" s="89"/>
      <c r="P130" s="227">
        <f>O130*H130</f>
        <v>0</v>
      </c>
      <c r="Q130" s="227">
        <v>0.0011000000000000001</v>
      </c>
      <c r="R130" s="227">
        <f>Q130*H130</f>
        <v>0.0011000000000000001</v>
      </c>
      <c r="S130" s="227">
        <v>0</v>
      </c>
      <c r="T130" s="228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9" t="s">
        <v>131</v>
      </c>
      <c r="AT130" s="229" t="s">
        <v>127</v>
      </c>
      <c r="AU130" s="229" t="s">
        <v>89</v>
      </c>
      <c r="AY130" s="15" t="s">
        <v>124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5" t="s">
        <v>21</v>
      </c>
      <c r="BK130" s="230">
        <f>ROUND(I130*H130,2)</f>
        <v>0</v>
      </c>
      <c r="BL130" s="15" t="s">
        <v>131</v>
      </c>
      <c r="BM130" s="229" t="s">
        <v>242</v>
      </c>
    </row>
    <row r="131" s="2" customFormat="1" ht="16.5" customHeight="1">
      <c r="A131" s="36"/>
      <c r="B131" s="37"/>
      <c r="C131" s="217" t="s">
        <v>159</v>
      </c>
      <c r="D131" s="217" t="s">
        <v>127</v>
      </c>
      <c r="E131" s="218" t="s">
        <v>243</v>
      </c>
      <c r="F131" s="219" t="s">
        <v>244</v>
      </c>
      <c r="G131" s="220" t="s">
        <v>157</v>
      </c>
      <c r="H131" s="221">
        <v>1</v>
      </c>
      <c r="I131" s="222"/>
      <c r="J131" s="223">
        <f>ROUND(I131*H131,2)</f>
        <v>0</v>
      </c>
      <c r="K131" s="224"/>
      <c r="L131" s="42"/>
      <c r="M131" s="225" t="s">
        <v>1</v>
      </c>
      <c r="N131" s="226" t="s">
        <v>45</v>
      </c>
      <c r="O131" s="89"/>
      <c r="P131" s="227">
        <f>O131*H131</f>
        <v>0</v>
      </c>
      <c r="Q131" s="227">
        <v>0.0011000000000000001</v>
      </c>
      <c r="R131" s="227">
        <f>Q131*H131</f>
        <v>0.0011000000000000001</v>
      </c>
      <c r="S131" s="227">
        <v>0</v>
      </c>
      <c r="T131" s="228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9" t="s">
        <v>131</v>
      </c>
      <c r="AT131" s="229" t="s">
        <v>127</v>
      </c>
      <c r="AU131" s="229" t="s">
        <v>89</v>
      </c>
      <c r="AY131" s="15" t="s">
        <v>124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5" t="s">
        <v>21</v>
      </c>
      <c r="BK131" s="230">
        <f>ROUND(I131*H131,2)</f>
        <v>0</v>
      </c>
      <c r="BL131" s="15" t="s">
        <v>131</v>
      </c>
      <c r="BM131" s="229" t="s">
        <v>245</v>
      </c>
    </row>
    <row r="132" s="12" customFormat="1" ht="22.8" customHeight="1">
      <c r="A132" s="12"/>
      <c r="B132" s="201"/>
      <c r="C132" s="202"/>
      <c r="D132" s="203" t="s">
        <v>79</v>
      </c>
      <c r="E132" s="215" t="s">
        <v>196</v>
      </c>
      <c r="F132" s="215" t="s">
        <v>197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SUM(P133:P141)</f>
        <v>0</v>
      </c>
      <c r="Q132" s="209"/>
      <c r="R132" s="210">
        <f>SUM(R133:R141)</f>
        <v>0</v>
      </c>
      <c r="S132" s="209"/>
      <c r="T132" s="211">
        <f>SUM(T133:T141)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89</v>
      </c>
      <c r="AT132" s="213" t="s">
        <v>79</v>
      </c>
      <c r="AU132" s="213" t="s">
        <v>21</v>
      </c>
      <c r="AY132" s="212" t="s">
        <v>124</v>
      </c>
      <c r="BK132" s="214">
        <f>SUM(BK133:BK141)</f>
        <v>0</v>
      </c>
    </row>
    <row r="133" s="2" customFormat="1" ht="16.5" customHeight="1">
      <c r="A133" s="36"/>
      <c r="B133" s="37"/>
      <c r="C133" s="217" t="s">
        <v>163</v>
      </c>
      <c r="D133" s="217" t="s">
        <v>127</v>
      </c>
      <c r="E133" s="218" t="s">
        <v>199</v>
      </c>
      <c r="F133" s="219" t="s">
        <v>200</v>
      </c>
      <c r="G133" s="220" t="s">
        <v>1</v>
      </c>
      <c r="H133" s="221">
        <v>3</v>
      </c>
      <c r="I133" s="222"/>
      <c r="J133" s="223">
        <f>ROUND(I133*H133,2)</f>
        <v>0</v>
      </c>
      <c r="K133" s="224"/>
      <c r="L133" s="42"/>
      <c r="M133" s="225" t="s">
        <v>1</v>
      </c>
      <c r="N133" s="226" t="s">
        <v>45</v>
      </c>
      <c r="O133" s="89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9" t="s">
        <v>131</v>
      </c>
      <c r="AT133" s="229" t="s">
        <v>127</v>
      </c>
      <c r="AU133" s="229" t="s">
        <v>89</v>
      </c>
      <c r="AY133" s="15" t="s">
        <v>124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5" t="s">
        <v>21</v>
      </c>
      <c r="BK133" s="230">
        <f>ROUND(I133*H133,2)</f>
        <v>0</v>
      </c>
      <c r="BL133" s="15" t="s">
        <v>131</v>
      </c>
      <c r="BM133" s="229" t="s">
        <v>246</v>
      </c>
    </row>
    <row r="134" s="2" customFormat="1" ht="21.75" customHeight="1">
      <c r="A134" s="36"/>
      <c r="B134" s="37"/>
      <c r="C134" s="217" t="s">
        <v>26</v>
      </c>
      <c r="D134" s="217" t="s">
        <v>127</v>
      </c>
      <c r="E134" s="218" t="s">
        <v>203</v>
      </c>
      <c r="F134" s="219" t="s">
        <v>204</v>
      </c>
      <c r="G134" s="220" t="s">
        <v>1</v>
      </c>
      <c r="H134" s="221">
        <v>3</v>
      </c>
      <c r="I134" s="222"/>
      <c r="J134" s="223">
        <f>ROUND(I134*H134,2)</f>
        <v>0</v>
      </c>
      <c r="K134" s="224"/>
      <c r="L134" s="42"/>
      <c r="M134" s="225" t="s">
        <v>1</v>
      </c>
      <c r="N134" s="226" t="s">
        <v>45</v>
      </c>
      <c r="O134" s="89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9" t="s">
        <v>131</v>
      </c>
      <c r="AT134" s="229" t="s">
        <v>127</v>
      </c>
      <c r="AU134" s="229" t="s">
        <v>89</v>
      </c>
      <c r="AY134" s="15" t="s">
        <v>124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5" t="s">
        <v>21</v>
      </c>
      <c r="BK134" s="230">
        <f>ROUND(I134*H134,2)</f>
        <v>0</v>
      </c>
      <c r="BL134" s="15" t="s">
        <v>131</v>
      </c>
      <c r="BM134" s="229" t="s">
        <v>247</v>
      </c>
    </row>
    <row r="135" s="2" customFormat="1" ht="21.75" customHeight="1">
      <c r="A135" s="36"/>
      <c r="B135" s="37"/>
      <c r="C135" s="217" t="s">
        <v>170</v>
      </c>
      <c r="D135" s="217" t="s">
        <v>127</v>
      </c>
      <c r="E135" s="218" t="s">
        <v>207</v>
      </c>
      <c r="F135" s="219" t="s">
        <v>208</v>
      </c>
      <c r="G135" s="220" t="s">
        <v>1</v>
      </c>
      <c r="H135" s="221">
        <v>2</v>
      </c>
      <c r="I135" s="222"/>
      <c r="J135" s="223">
        <f>ROUND(I135*H135,2)</f>
        <v>0</v>
      </c>
      <c r="K135" s="224"/>
      <c r="L135" s="42"/>
      <c r="M135" s="225" t="s">
        <v>1</v>
      </c>
      <c r="N135" s="226" t="s">
        <v>45</v>
      </c>
      <c r="O135" s="89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9" t="s">
        <v>131</v>
      </c>
      <c r="AT135" s="229" t="s">
        <v>127</v>
      </c>
      <c r="AU135" s="229" t="s">
        <v>89</v>
      </c>
      <c r="AY135" s="15" t="s">
        <v>124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5" t="s">
        <v>21</v>
      </c>
      <c r="BK135" s="230">
        <f>ROUND(I135*H135,2)</f>
        <v>0</v>
      </c>
      <c r="BL135" s="15" t="s">
        <v>131</v>
      </c>
      <c r="BM135" s="229" t="s">
        <v>248</v>
      </c>
    </row>
    <row r="136" s="2" customFormat="1" ht="16.5" customHeight="1">
      <c r="A136" s="36"/>
      <c r="B136" s="37"/>
      <c r="C136" s="217" t="s">
        <v>174</v>
      </c>
      <c r="D136" s="217" t="s">
        <v>127</v>
      </c>
      <c r="E136" s="218" t="s">
        <v>210</v>
      </c>
      <c r="F136" s="219" t="s">
        <v>211</v>
      </c>
      <c r="G136" s="220" t="s">
        <v>1</v>
      </c>
      <c r="H136" s="221">
        <v>5</v>
      </c>
      <c r="I136" s="222"/>
      <c r="J136" s="223">
        <f>ROUND(I136*H136,2)</f>
        <v>0</v>
      </c>
      <c r="K136" s="224"/>
      <c r="L136" s="42"/>
      <c r="M136" s="225" t="s">
        <v>1</v>
      </c>
      <c r="N136" s="226" t="s">
        <v>45</v>
      </c>
      <c r="O136" s="89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9" t="s">
        <v>131</v>
      </c>
      <c r="AT136" s="229" t="s">
        <v>127</v>
      </c>
      <c r="AU136" s="229" t="s">
        <v>89</v>
      </c>
      <c r="AY136" s="15" t="s">
        <v>124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5" t="s">
        <v>21</v>
      </c>
      <c r="BK136" s="230">
        <f>ROUND(I136*H136,2)</f>
        <v>0</v>
      </c>
      <c r="BL136" s="15" t="s">
        <v>131</v>
      </c>
      <c r="BM136" s="229" t="s">
        <v>249</v>
      </c>
    </row>
    <row r="137" s="2" customFormat="1" ht="16.5" customHeight="1">
      <c r="A137" s="36"/>
      <c r="B137" s="37"/>
      <c r="C137" s="217" t="s">
        <v>178</v>
      </c>
      <c r="D137" s="217" t="s">
        <v>127</v>
      </c>
      <c r="E137" s="218" t="s">
        <v>214</v>
      </c>
      <c r="F137" s="219" t="s">
        <v>215</v>
      </c>
      <c r="G137" s="220" t="s">
        <v>1</v>
      </c>
      <c r="H137" s="221">
        <v>1</v>
      </c>
      <c r="I137" s="222"/>
      <c r="J137" s="223">
        <f>ROUND(I137*H137,2)</f>
        <v>0</v>
      </c>
      <c r="K137" s="224"/>
      <c r="L137" s="42"/>
      <c r="M137" s="225" t="s">
        <v>1</v>
      </c>
      <c r="N137" s="226" t="s">
        <v>45</v>
      </c>
      <c r="O137" s="89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9" t="s">
        <v>131</v>
      </c>
      <c r="AT137" s="229" t="s">
        <v>127</v>
      </c>
      <c r="AU137" s="229" t="s">
        <v>89</v>
      </c>
      <c r="AY137" s="15" t="s">
        <v>124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5" t="s">
        <v>21</v>
      </c>
      <c r="BK137" s="230">
        <f>ROUND(I137*H137,2)</f>
        <v>0</v>
      </c>
      <c r="BL137" s="15" t="s">
        <v>131</v>
      </c>
      <c r="BM137" s="229" t="s">
        <v>250</v>
      </c>
    </row>
    <row r="138" s="2" customFormat="1" ht="21.75" customHeight="1">
      <c r="A138" s="36"/>
      <c r="B138" s="37"/>
      <c r="C138" s="217" t="s">
        <v>182</v>
      </c>
      <c r="D138" s="217" t="s">
        <v>127</v>
      </c>
      <c r="E138" s="218" t="s">
        <v>251</v>
      </c>
      <c r="F138" s="219" t="s">
        <v>252</v>
      </c>
      <c r="G138" s="220" t="s">
        <v>1</v>
      </c>
      <c r="H138" s="221">
        <v>1</v>
      </c>
      <c r="I138" s="222"/>
      <c r="J138" s="223">
        <f>ROUND(I138*H138,2)</f>
        <v>0</v>
      </c>
      <c r="K138" s="224"/>
      <c r="L138" s="42"/>
      <c r="M138" s="225" t="s">
        <v>1</v>
      </c>
      <c r="N138" s="226" t="s">
        <v>45</v>
      </c>
      <c r="O138" s="89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9" t="s">
        <v>131</v>
      </c>
      <c r="AT138" s="229" t="s">
        <v>127</v>
      </c>
      <c r="AU138" s="229" t="s">
        <v>89</v>
      </c>
      <c r="AY138" s="15" t="s">
        <v>124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5" t="s">
        <v>21</v>
      </c>
      <c r="BK138" s="230">
        <f>ROUND(I138*H138,2)</f>
        <v>0</v>
      </c>
      <c r="BL138" s="15" t="s">
        <v>131</v>
      </c>
      <c r="BM138" s="229" t="s">
        <v>253</v>
      </c>
    </row>
    <row r="139" s="2" customFormat="1" ht="21.75" customHeight="1">
      <c r="A139" s="36"/>
      <c r="B139" s="37"/>
      <c r="C139" s="217" t="s">
        <v>8</v>
      </c>
      <c r="D139" s="217" t="s">
        <v>127</v>
      </c>
      <c r="E139" s="218" t="s">
        <v>254</v>
      </c>
      <c r="F139" s="219" t="s">
        <v>255</v>
      </c>
      <c r="G139" s="220" t="s">
        <v>1</v>
      </c>
      <c r="H139" s="221">
        <v>2</v>
      </c>
      <c r="I139" s="222"/>
      <c r="J139" s="223">
        <f>ROUND(I139*H139,2)</f>
        <v>0</v>
      </c>
      <c r="K139" s="224"/>
      <c r="L139" s="42"/>
      <c r="M139" s="225" t="s">
        <v>1</v>
      </c>
      <c r="N139" s="226" t="s">
        <v>45</v>
      </c>
      <c r="O139" s="89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9" t="s">
        <v>131</v>
      </c>
      <c r="AT139" s="229" t="s">
        <v>127</v>
      </c>
      <c r="AU139" s="229" t="s">
        <v>89</v>
      </c>
      <c r="AY139" s="15" t="s">
        <v>124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5" t="s">
        <v>21</v>
      </c>
      <c r="BK139" s="230">
        <f>ROUND(I139*H139,2)</f>
        <v>0</v>
      </c>
      <c r="BL139" s="15" t="s">
        <v>131</v>
      </c>
      <c r="BM139" s="229" t="s">
        <v>256</v>
      </c>
    </row>
    <row r="140" s="2" customFormat="1" ht="21.75" customHeight="1">
      <c r="A140" s="36"/>
      <c r="B140" s="37"/>
      <c r="C140" s="217" t="s">
        <v>131</v>
      </c>
      <c r="D140" s="217" t="s">
        <v>127</v>
      </c>
      <c r="E140" s="218" t="s">
        <v>257</v>
      </c>
      <c r="F140" s="219" t="s">
        <v>258</v>
      </c>
      <c r="G140" s="220" t="s">
        <v>1</v>
      </c>
      <c r="H140" s="221">
        <v>1</v>
      </c>
      <c r="I140" s="222"/>
      <c r="J140" s="223">
        <f>ROUND(I140*H140,2)</f>
        <v>0</v>
      </c>
      <c r="K140" s="224"/>
      <c r="L140" s="42"/>
      <c r="M140" s="225" t="s">
        <v>1</v>
      </c>
      <c r="N140" s="226" t="s">
        <v>45</v>
      </c>
      <c r="O140" s="89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9" t="s">
        <v>131</v>
      </c>
      <c r="AT140" s="229" t="s">
        <v>127</v>
      </c>
      <c r="AU140" s="229" t="s">
        <v>89</v>
      </c>
      <c r="AY140" s="15" t="s">
        <v>124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5" t="s">
        <v>21</v>
      </c>
      <c r="BK140" s="230">
        <f>ROUND(I140*H140,2)</f>
        <v>0</v>
      </c>
      <c r="BL140" s="15" t="s">
        <v>131</v>
      </c>
      <c r="BM140" s="229" t="s">
        <v>259</v>
      </c>
    </row>
    <row r="141" s="2" customFormat="1" ht="16.5" customHeight="1">
      <c r="A141" s="36"/>
      <c r="B141" s="37"/>
      <c r="C141" s="217" t="s">
        <v>192</v>
      </c>
      <c r="D141" s="217" t="s">
        <v>127</v>
      </c>
      <c r="E141" s="218" t="s">
        <v>260</v>
      </c>
      <c r="F141" s="219" t="s">
        <v>261</v>
      </c>
      <c r="G141" s="220" t="s">
        <v>1</v>
      </c>
      <c r="H141" s="221">
        <v>1</v>
      </c>
      <c r="I141" s="222"/>
      <c r="J141" s="223">
        <f>ROUND(I141*H141,2)</f>
        <v>0</v>
      </c>
      <c r="K141" s="224"/>
      <c r="L141" s="42"/>
      <c r="M141" s="231" t="s">
        <v>1</v>
      </c>
      <c r="N141" s="232" t="s">
        <v>45</v>
      </c>
      <c r="O141" s="233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9" t="s">
        <v>131</v>
      </c>
      <c r="AT141" s="229" t="s">
        <v>127</v>
      </c>
      <c r="AU141" s="229" t="s">
        <v>89</v>
      </c>
      <c r="AY141" s="15" t="s">
        <v>124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5" t="s">
        <v>21</v>
      </c>
      <c r="BK141" s="230">
        <f>ROUND(I141*H141,2)</f>
        <v>0</v>
      </c>
      <c r="BL141" s="15" t="s">
        <v>131</v>
      </c>
      <c r="BM141" s="229" t="s">
        <v>262</v>
      </c>
    </row>
    <row r="142" s="2" customFormat="1" ht="6.96" customHeight="1">
      <c r="A142" s="36"/>
      <c r="B142" s="64"/>
      <c r="C142" s="65"/>
      <c r="D142" s="65"/>
      <c r="E142" s="65"/>
      <c r="F142" s="65"/>
      <c r="G142" s="65"/>
      <c r="H142" s="65"/>
      <c r="I142" s="65"/>
      <c r="J142" s="65"/>
      <c r="K142" s="65"/>
      <c r="L142" s="42"/>
      <c r="M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</row>
  </sheetData>
  <sheetProtection sheet="1" autoFilter="0" formatColumns="0" formatRows="0" objects="1" scenarios="1" spinCount="100000" saltValue="qcgRlzzHTq5PfNTRFElRoUElmCimE0H6VZGxoFOHR6ZT7YuZoBd6NgUQu2NtuqEgRjw8VvbobR5htaf+Wh6EXg==" hashValue="xaweoQtqspYPOIdbxLGVN/wpgYXcSTdck4P8gB9Krvr/Q8f2CBlak4JzUDmKIGGTheo98NKNWduOgmR3w7IwtA==" algorithmName="SHA-512" password="CC35"/>
  <autoFilter ref="C119:K14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89</v>
      </c>
    </row>
    <row r="4" s="1" customFormat="1" ht="24.96" customHeight="1">
      <c r="B4" s="18"/>
      <c r="D4" s="136" t="s">
        <v>96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 xml:space="preserve">2. INTERIÉR VÝCVIKOVÉHO STŘEDISKA- čp. 24  CÚ 2018/1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97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263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19</v>
      </c>
      <c r="E11" s="36"/>
      <c r="F11" s="141" t="s">
        <v>1</v>
      </c>
      <c r="G11" s="36"/>
      <c r="H11" s="36"/>
      <c r="I11" s="138" t="s">
        <v>20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22</v>
      </c>
      <c r="E12" s="36"/>
      <c r="F12" s="141" t="s">
        <v>23</v>
      </c>
      <c r="G12" s="36"/>
      <c r="H12" s="36"/>
      <c r="I12" s="138" t="s">
        <v>24</v>
      </c>
      <c r="J12" s="142" t="str">
        <f>'Rekapitulace stavby'!AN8</f>
        <v>24. 4. 2018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28</v>
      </c>
      <c r="E14" s="36"/>
      <c r="F14" s="36"/>
      <c r="G14" s="36"/>
      <c r="H14" s="36"/>
      <c r="I14" s="138" t="s">
        <v>29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31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32</v>
      </c>
      <c r="E17" s="36"/>
      <c r="F17" s="36"/>
      <c r="G17" s="36"/>
      <c r="H17" s="36"/>
      <c r="I17" s="138" t="s">
        <v>29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31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34</v>
      </c>
      <c r="E20" s="36"/>
      <c r="F20" s="36"/>
      <c r="G20" s="36"/>
      <c r="H20" s="36"/>
      <c r="I20" s="138" t="s">
        <v>29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99</v>
      </c>
      <c r="F21" s="36"/>
      <c r="G21" s="36"/>
      <c r="H21" s="36"/>
      <c r="I21" s="138" t="s">
        <v>31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29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38</v>
      </c>
      <c r="F24" s="36"/>
      <c r="G24" s="36"/>
      <c r="H24" s="36"/>
      <c r="I24" s="138" t="s">
        <v>31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39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40</v>
      </c>
      <c r="E30" s="36"/>
      <c r="F30" s="36"/>
      <c r="G30" s="36"/>
      <c r="H30" s="36"/>
      <c r="I30" s="36"/>
      <c r="J30" s="149">
        <f>ROUND(J120,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42</v>
      </c>
      <c r="G32" s="36"/>
      <c r="H32" s="36"/>
      <c r="I32" s="150" t="s">
        <v>41</v>
      </c>
      <c r="J32" s="150" t="s">
        <v>43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44</v>
      </c>
      <c r="E33" s="138" t="s">
        <v>45</v>
      </c>
      <c r="F33" s="152">
        <f>ROUND((SUM(BE120:BE144)),  2)</f>
        <v>0</v>
      </c>
      <c r="G33" s="36"/>
      <c r="H33" s="36"/>
      <c r="I33" s="153">
        <v>0.20999999999999999</v>
      </c>
      <c r="J33" s="152">
        <f>ROUND(((SUM(BE120:BE144))*I33),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46</v>
      </c>
      <c r="F34" s="152">
        <f>ROUND((SUM(BF120:BF144)),  2)</f>
        <v>0</v>
      </c>
      <c r="G34" s="36"/>
      <c r="H34" s="36"/>
      <c r="I34" s="153">
        <v>0.14999999999999999</v>
      </c>
      <c r="J34" s="152">
        <f>ROUND(((SUM(BF120:BF144))*I34),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47</v>
      </c>
      <c r="F35" s="152">
        <f>ROUND((SUM(BG120:BG144)),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48</v>
      </c>
      <c r="F36" s="152">
        <f>ROUND((SUM(BH120:BH144)),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49</v>
      </c>
      <c r="F37" s="152">
        <f>ROUND((SUM(BI120:BI144)),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53</v>
      </c>
      <c r="E50" s="162"/>
      <c r="F50" s="162"/>
      <c r="G50" s="161" t="s">
        <v>54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55</v>
      </c>
      <c r="E61" s="164"/>
      <c r="F61" s="165" t="s">
        <v>56</v>
      </c>
      <c r="G61" s="163" t="s">
        <v>55</v>
      </c>
      <c r="H61" s="164"/>
      <c r="I61" s="164"/>
      <c r="J61" s="166" t="s">
        <v>56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57</v>
      </c>
      <c r="E65" s="167"/>
      <c r="F65" s="167"/>
      <c r="G65" s="161" t="s">
        <v>58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55</v>
      </c>
      <c r="E76" s="164"/>
      <c r="F76" s="165" t="s">
        <v>56</v>
      </c>
      <c r="G76" s="163" t="s">
        <v>55</v>
      </c>
      <c r="H76" s="164"/>
      <c r="I76" s="164"/>
      <c r="J76" s="166" t="s">
        <v>56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 xml:space="preserve">2. INTERIÉR VÝCVIKOVÉHO STŘEDISKA- čp. 24  CÚ 2018/1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10 2NP-INTER - SO 10- 2. NP -INTERIER čp.24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22</v>
      </c>
      <c r="D89" s="38"/>
      <c r="E89" s="38"/>
      <c r="F89" s="25" t="str">
        <f>F12</f>
        <v>TEMNÝ DŮL</v>
      </c>
      <c r="G89" s="38"/>
      <c r="H89" s="38"/>
      <c r="I89" s="30" t="s">
        <v>24</v>
      </c>
      <c r="J89" s="77" t="str">
        <f>IF(J12="","",J12)</f>
        <v>24. 4. 2018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28</v>
      </c>
      <c r="D91" s="38"/>
      <c r="E91" s="38"/>
      <c r="F91" s="25" t="str">
        <f>E15</f>
        <v xml:space="preserve"> </v>
      </c>
      <c r="G91" s="38"/>
      <c r="H91" s="38"/>
      <c r="I91" s="30" t="s">
        <v>34</v>
      </c>
      <c r="J91" s="34" t="str">
        <f>E21</f>
        <v>ATELIER H1§ ATELIER HÁJEK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32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>ERŠILOVÁ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101</v>
      </c>
      <c r="D94" s="174"/>
      <c r="E94" s="174"/>
      <c r="F94" s="174"/>
      <c r="G94" s="174"/>
      <c r="H94" s="174"/>
      <c r="I94" s="174"/>
      <c r="J94" s="175" t="s">
        <v>102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103</v>
      </c>
      <c r="D96" s="38"/>
      <c r="E96" s="38"/>
      <c r="F96" s="38"/>
      <c r="G96" s="38"/>
      <c r="H96" s="38"/>
      <c r="I96" s="38"/>
      <c r="J96" s="108">
        <f>J120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104</v>
      </c>
    </row>
    <row r="97" s="9" customFormat="1" ht="24.96" customHeight="1">
      <c r="A97" s="9"/>
      <c r="B97" s="177"/>
      <c r="C97" s="178"/>
      <c r="D97" s="179" t="s">
        <v>222</v>
      </c>
      <c r="E97" s="180"/>
      <c r="F97" s="180"/>
      <c r="G97" s="180"/>
      <c r="H97" s="180"/>
      <c r="I97" s="180"/>
      <c r="J97" s="181">
        <f>J121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106</v>
      </c>
      <c r="E98" s="186"/>
      <c r="F98" s="186"/>
      <c r="G98" s="186"/>
      <c r="H98" s="186"/>
      <c r="I98" s="186"/>
      <c r="J98" s="187">
        <f>J122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3"/>
      <c r="C99" s="184"/>
      <c r="D99" s="185" t="s">
        <v>107</v>
      </c>
      <c r="E99" s="186"/>
      <c r="F99" s="186"/>
      <c r="G99" s="186"/>
      <c r="H99" s="186"/>
      <c r="I99" s="186"/>
      <c r="J99" s="187">
        <f>J130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21.84" customHeight="1">
      <c r="A100" s="10"/>
      <c r="B100" s="183"/>
      <c r="C100" s="184"/>
      <c r="D100" s="185" t="s">
        <v>264</v>
      </c>
      <c r="E100" s="186"/>
      <c r="F100" s="186"/>
      <c r="G100" s="186"/>
      <c r="H100" s="186"/>
      <c r="I100" s="186"/>
      <c r="J100" s="187">
        <f>J139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109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72" t="str">
        <f>E7</f>
        <v xml:space="preserve">2. INTERIÉR VÝCVIKOVÉHO STŘEDISKA- čp. 24  CÚ 2018/1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97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E9</f>
        <v>SO 10 2NP-INTER - SO 10- 2. NP -INTERIER čp.24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22</v>
      </c>
      <c r="D114" s="38"/>
      <c r="E114" s="38"/>
      <c r="F114" s="25" t="str">
        <f>F12</f>
        <v>TEMNÝ DŮL</v>
      </c>
      <c r="G114" s="38"/>
      <c r="H114" s="38"/>
      <c r="I114" s="30" t="s">
        <v>24</v>
      </c>
      <c r="J114" s="77" t="str">
        <f>IF(J12="","",J12)</f>
        <v>24. 4. 2018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25.65" customHeight="1">
      <c r="A116" s="36"/>
      <c r="B116" s="37"/>
      <c r="C116" s="30" t="s">
        <v>28</v>
      </c>
      <c r="D116" s="38"/>
      <c r="E116" s="38"/>
      <c r="F116" s="25" t="str">
        <f>E15</f>
        <v xml:space="preserve"> </v>
      </c>
      <c r="G116" s="38"/>
      <c r="H116" s="38"/>
      <c r="I116" s="30" t="s">
        <v>34</v>
      </c>
      <c r="J116" s="34" t="str">
        <f>E21</f>
        <v>ATELIER H1§ ATELIER HÁJEK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32</v>
      </c>
      <c r="D117" s="38"/>
      <c r="E117" s="38"/>
      <c r="F117" s="25" t="str">
        <f>IF(E18="","",E18)</f>
        <v>Vyplň údaj</v>
      </c>
      <c r="G117" s="38"/>
      <c r="H117" s="38"/>
      <c r="I117" s="30" t="s">
        <v>37</v>
      </c>
      <c r="J117" s="34" t="str">
        <f>E24</f>
        <v>ERŠILOVÁ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189"/>
      <c r="B119" s="190"/>
      <c r="C119" s="191" t="s">
        <v>110</v>
      </c>
      <c r="D119" s="192" t="s">
        <v>65</v>
      </c>
      <c r="E119" s="192" t="s">
        <v>61</v>
      </c>
      <c r="F119" s="192" t="s">
        <v>62</v>
      </c>
      <c r="G119" s="192" t="s">
        <v>111</v>
      </c>
      <c r="H119" s="192" t="s">
        <v>112</v>
      </c>
      <c r="I119" s="192" t="s">
        <v>113</v>
      </c>
      <c r="J119" s="193" t="s">
        <v>102</v>
      </c>
      <c r="K119" s="194" t="s">
        <v>114</v>
      </c>
      <c r="L119" s="195"/>
      <c r="M119" s="98" t="s">
        <v>1</v>
      </c>
      <c r="N119" s="99" t="s">
        <v>44</v>
      </c>
      <c r="O119" s="99" t="s">
        <v>115</v>
      </c>
      <c r="P119" s="99" t="s">
        <v>116</v>
      </c>
      <c r="Q119" s="99" t="s">
        <v>117</v>
      </c>
      <c r="R119" s="99" t="s">
        <v>118</v>
      </c>
      <c r="S119" s="99" t="s">
        <v>119</v>
      </c>
      <c r="T119" s="100" t="s">
        <v>120</v>
      </c>
      <c r="U119" s="189"/>
      <c r="V119" s="189"/>
      <c r="W119" s="189"/>
      <c r="X119" s="189"/>
      <c r="Y119" s="189"/>
      <c r="Z119" s="189"/>
      <c r="AA119" s="189"/>
      <c r="AB119" s="189"/>
      <c r="AC119" s="189"/>
      <c r="AD119" s="189"/>
      <c r="AE119" s="189"/>
    </row>
    <row r="120" s="2" customFormat="1" ht="22.8" customHeight="1">
      <c r="A120" s="36"/>
      <c r="B120" s="37"/>
      <c r="C120" s="105" t="s">
        <v>121</v>
      </c>
      <c r="D120" s="38"/>
      <c r="E120" s="38"/>
      <c r="F120" s="38"/>
      <c r="G120" s="38"/>
      <c r="H120" s="38"/>
      <c r="I120" s="38"/>
      <c r="J120" s="196">
        <f>BK120</f>
        <v>0</v>
      </c>
      <c r="K120" s="38"/>
      <c r="L120" s="42"/>
      <c r="M120" s="101"/>
      <c r="N120" s="197"/>
      <c r="O120" s="102"/>
      <c r="P120" s="198">
        <f>P121</f>
        <v>0</v>
      </c>
      <c r="Q120" s="102"/>
      <c r="R120" s="198">
        <f>R121</f>
        <v>0.015779999999999995</v>
      </c>
      <c r="S120" s="102"/>
      <c r="T120" s="199">
        <f>T121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79</v>
      </c>
      <c r="AU120" s="15" t="s">
        <v>104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79</v>
      </c>
      <c r="E121" s="204" t="s">
        <v>122</v>
      </c>
      <c r="F121" s="204" t="s">
        <v>224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</f>
        <v>0</v>
      </c>
      <c r="Q121" s="209"/>
      <c r="R121" s="210">
        <f>R122</f>
        <v>0.015779999999999995</v>
      </c>
      <c r="S121" s="209"/>
      <c r="T121" s="211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89</v>
      </c>
      <c r="AT121" s="213" t="s">
        <v>79</v>
      </c>
      <c r="AU121" s="213" t="s">
        <v>80</v>
      </c>
      <c r="AY121" s="212" t="s">
        <v>124</v>
      </c>
      <c r="BK121" s="214">
        <f>BK122</f>
        <v>0</v>
      </c>
    </row>
    <row r="122" s="12" customFormat="1" ht="22.8" customHeight="1">
      <c r="A122" s="12"/>
      <c r="B122" s="201"/>
      <c r="C122" s="202"/>
      <c r="D122" s="203" t="s">
        <v>79</v>
      </c>
      <c r="E122" s="215" t="s">
        <v>125</v>
      </c>
      <c r="F122" s="215" t="s">
        <v>126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P123+SUM(P124:P130)</f>
        <v>0</v>
      </c>
      <c r="Q122" s="209"/>
      <c r="R122" s="210">
        <f>R123+SUM(R124:R130)</f>
        <v>0.015779999999999995</v>
      </c>
      <c r="S122" s="209"/>
      <c r="T122" s="211">
        <f>T123+SUM(T124:T130)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89</v>
      </c>
      <c r="AT122" s="213" t="s">
        <v>79</v>
      </c>
      <c r="AU122" s="213" t="s">
        <v>21</v>
      </c>
      <c r="AY122" s="212" t="s">
        <v>124</v>
      </c>
      <c r="BK122" s="214">
        <f>BK123+SUM(BK124:BK130)</f>
        <v>0</v>
      </c>
    </row>
    <row r="123" s="2" customFormat="1" ht="21.75" customHeight="1">
      <c r="A123" s="36"/>
      <c r="B123" s="37"/>
      <c r="C123" s="217" t="s">
        <v>21</v>
      </c>
      <c r="D123" s="217" t="s">
        <v>127</v>
      </c>
      <c r="E123" s="218" t="s">
        <v>265</v>
      </c>
      <c r="F123" s="219" t="s">
        <v>266</v>
      </c>
      <c r="G123" s="220" t="s">
        <v>130</v>
      </c>
      <c r="H123" s="221">
        <v>12</v>
      </c>
      <c r="I123" s="222"/>
      <c r="J123" s="223">
        <f>ROUND(I123*H123,2)</f>
        <v>0</v>
      </c>
      <c r="K123" s="224"/>
      <c r="L123" s="42"/>
      <c r="M123" s="225" t="s">
        <v>1</v>
      </c>
      <c r="N123" s="226" t="s">
        <v>45</v>
      </c>
      <c r="O123" s="89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9" t="s">
        <v>131</v>
      </c>
      <c r="AT123" s="229" t="s">
        <v>127</v>
      </c>
      <c r="AU123" s="229" t="s">
        <v>89</v>
      </c>
      <c r="AY123" s="15" t="s">
        <v>124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5" t="s">
        <v>21</v>
      </c>
      <c r="BK123" s="230">
        <f>ROUND(I123*H123,2)</f>
        <v>0</v>
      </c>
      <c r="BL123" s="15" t="s">
        <v>131</v>
      </c>
      <c r="BM123" s="229" t="s">
        <v>267</v>
      </c>
    </row>
    <row r="124" s="2" customFormat="1" ht="21.75" customHeight="1">
      <c r="A124" s="36"/>
      <c r="B124" s="37"/>
      <c r="C124" s="217" t="s">
        <v>89</v>
      </c>
      <c r="D124" s="217" t="s">
        <v>127</v>
      </c>
      <c r="E124" s="218" t="s">
        <v>268</v>
      </c>
      <c r="F124" s="219" t="s">
        <v>269</v>
      </c>
      <c r="G124" s="220" t="s">
        <v>130</v>
      </c>
      <c r="H124" s="221">
        <v>3</v>
      </c>
      <c r="I124" s="222"/>
      <c r="J124" s="223">
        <f>ROUND(I124*H124,2)</f>
        <v>0</v>
      </c>
      <c r="K124" s="224"/>
      <c r="L124" s="42"/>
      <c r="M124" s="225" t="s">
        <v>1</v>
      </c>
      <c r="N124" s="226" t="s">
        <v>45</v>
      </c>
      <c r="O124" s="89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9" t="s">
        <v>131</v>
      </c>
      <c r="AT124" s="229" t="s">
        <v>127</v>
      </c>
      <c r="AU124" s="229" t="s">
        <v>89</v>
      </c>
      <c r="AY124" s="15" t="s">
        <v>124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5" t="s">
        <v>21</v>
      </c>
      <c r="BK124" s="230">
        <f>ROUND(I124*H124,2)</f>
        <v>0</v>
      </c>
      <c r="BL124" s="15" t="s">
        <v>131</v>
      </c>
      <c r="BM124" s="229" t="s">
        <v>270</v>
      </c>
    </row>
    <row r="125" s="2" customFormat="1" ht="16.5" customHeight="1">
      <c r="A125" s="36"/>
      <c r="B125" s="37"/>
      <c r="C125" s="217" t="s">
        <v>136</v>
      </c>
      <c r="D125" s="217" t="s">
        <v>127</v>
      </c>
      <c r="E125" s="218" t="s">
        <v>271</v>
      </c>
      <c r="F125" s="219" t="s">
        <v>272</v>
      </c>
      <c r="G125" s="220" t="s">
        <v>130</v>
      </c>
      <c r="H125" s="221">
        <v>5</v>
      </c>
      <c r="I125" s="222"/>
      <c r="J125" s="223">
        <f>ROUND(I125*H125,2)</f>
        <v>0</v>
      </c>
      <c r="K125" s="224"/>
      <c r="L125" s="42"/>
      <c r="M125" s="225" t="s">
        <v>1</v>
      </c>
      <c r="N125" s="226" t="s">
        <v>45</v>
      </c>
      <c r="O125" s="89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9" t="s">
        <v>131</v>
      </c>
      <c r="AT125" s="229" t="s">
        <v>127</v>
      </c>
      <c r="AU125" s="229" t="s">
        <v>89</v>
      </c>
      <c r="AY125" s="15" t="s">
        <v>124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5" t="s">
        <v>21</v>
      </c>
      <c r="BK125" s="230">
        <f>ROUND(I125*H125,2)</f>
        <v>0</v>
      </c>
      <c r="BL125" s="15" t="s">
        <v>131</v>
      </c>
      <c r="BM125" s="229" t="s">
        <v>273</v>
      </c>
    </row>
    <row r="126" s="2" customFormat="1" ht="33" customHeight="1">
      <c r="A126" s="36"/>
      <c r="B126" s="37"/>
      <c r="C126" s="217" t="s">
        <v>140</v>
      </c>
      <c r="D126" s="217" t="s">
        <v>127</v>
      </c>
      <c r="E126" s="218" t="s">
        <v>274</v>
      </c>
      <c r="F126" s="219" t="s">
        <v>275</v>
      </c>
      <c r="G126" s="220" t="s">
        <v>130</v>
      </c>
      <c r="H126" s="221">
        <v>5</v>
      </c>
      <c r="I126" s="222"/>
      <c r="J126" s="223">
        <f>ROUND(I126*H126,2)</f>
        <v>0</v>
      </c>
      <c r="K126" s="224"/>
      <c r="L126" s="42"/>
      <c r="M126" s="225" t="s">
        <v>1</v>
      </c>
      <c r="N126" s="226" t="s">
        <v>45</v>
      </c>
      <c r="O126" s="89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9" t="s">
        <v>131</v>
      </c>
      <c r="AT126" s="229" t="s">
        <v>127</v>
      </c>
      <c r="AU126" s="229" t="s">
        <v>89</v>
      </c>
      <c r="AY126" s="15" t="s">
        <v>124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5" t="s">
        <v>21</v>
      </c>
      <c r="BK126" s="230">
        <f>ROUND(I126*H126,2)</f>
        <v>0</v>
      </c>
      <c r="BL126" s="15" t="s">
        <v>131</v>
      </c>
      <c r="BM126" s="229" t="s">
        <v>276</v>
      </c>
    </row>
    <row r="127" s="2" customFormat="1" ht="33" customHeight="1">
      <c r="A127" s="36"/>
      <c r="B127" s="37"/>
      <c r="C127" s="217" t="s">
        <v>144</v>
      </c>
      <c r="D127" s="217" t="s">
        <v>127</v>
      </c>
      <c r="E127" s="218" t="s">
        <v>277</v>
      </c>
      <c r="F127" s="219" t="s">
        <v>278</v>
      </c>
      <c r="G127" s="220" t="s">
        <v>130</v>
      </c>
      <c r="H127" s="221">
        <v>5</v>
      </c>
      <c r="I127" s="222"/>
      <c r="J127" s="223">
        <f>ROUND(I127*H127,2)</f>
        <v>0</v>
      </c>
      <c r="K127" s="224"/>
      <c r="L127" s="42"/>
      <c r="M127" s="225" t="s">
        <v>1</v>
      </c>
      <c r="N127" s="226" t="s">
        <v>45</v>
      </c>
      <c r="O127" s="89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9" t="s">
        <v>131</v>
      </c>
      <c r="AT127" s="229" t="s">
        <v>127</v>
      </c>
      <c r="AU127" s="229" t="s">
        <v>89</v>
      </c>
      <c r="AY127" s="15" t="s">
        <v>124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5" t="s">
        <v>21</v>
      </c>
      <c r="BK127" s="230">
        <f>ROUND(I127*H127,2)</f>
        <v>0</v>
      </c>
      <c r="BL127" s="15" t="s">
        <v>131</v>
      </c>
      <c r="BM127" s="229" t="s">
        <v>279</v>
      </c>
    </row>
    <row r="128" s="2" customFormat="1" ht="21.75" customHeight="1">
      <c r="A128" s="36"/>
      <c r="B128" s="37"/>
      <c r="C128" s="217" t="s">
        <v>148</v>
      </c>
      <c r="D128" s="217" t="s">
        <v>127</v>
      </c>
      <c r="E128" s="218" t="s">
        <v>280</v>
      </c>
      <c r="F128" s="219" t="s">
        <v>281</v>
      </c>
      <c r="G128" s="220" t="s">
        <v>130</v>
      </c>
      <c r="H128" s="221">
        <v>8</v>
      </c>
      <c r="I128" s="222"/>
      <c r="J128" s="223">
        <f>ROUND(I128*H128,2)</f>
        <v>0</v>
      </c>
      <c r="K128" s="224"/>
      <c r="L128" s="42"/>
      <c r="M128" s="225" t="s">
        <v>1</v>
      </c>
      <c r="N128" s="226" t="s">
        <v>45</v>
      </c>
      <c r="O128" s="89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9" t="s">
        <v>131</v>
      </c>
      <c r="AT128" s="229" t="s">
        <v>127</v>
      </c>
      <c r="AU128" s="229" t="s">
        <v>89</v>
      </c>
      <c r="AY128" s="15" t="s">
        <v>124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5" t="s">
        <v>21</v>
      </c>
      <c r="BK128" s="230">
        <f>ROUND(I128*H128,2)</f>
        <v>0</v>
      </c>
      <c r="BL128" s="15" t="s">
        <v>131</v>
      </c>
      <c r="BM128" s="229" t="s">
        <v>282</v>
      </c>
    </row>
    <row r="129" s="2" customFormat="1" ht="21.75" customHeight="1">
      <c r="A129" s="36"/>
      <c r="B129" s="37"/>
      <c r="C129" s="217" t="s">
        <v>154</v>
      </c>
      <c r="D129" s="217" t="s">
        <v>127</v>
      </c>
      <c r="E129" s="218" t="s">
        <v>283</v>
      </c>
      <c r="F129" s="219" t="s">
        <v>284</v>
      </c>
      <c r="G129" s="220" t="s">
        <v>130</v>
      </c>
      <c r="H129" s="221">
        <v>2</v>
      </c>
      <c r="I129" s="222"/>
      <c r="J129" s="223">
        <f>ROUND(I129*H129,2)</f>
        <v>0</v>
      </c>
      <c r="K129" s="224"/>
      <c r="L129" s="42"/>
      <c r="M129" s="225" t="s">
        <v>1</v>
      </c>
      <c r="N129" s="226" t="s">
        <v>45</v>
      </c>
      <c r="O129" s="89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9" t="s">
        <v>131</v>
      </c>
      <c r="AT129" s="229" t="s">
        <v>127</v>
      </c>
      <c r="AU129" s="229" t="s">
        <v>89</v>
      </c>
      <c r="AY129" s="15" t="s">
        <v>124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5" t="s">
        <v>21</v>
      </c>
      <c r="BK129" s="230">
        <f>ROUND(I129*H129,2)</f>
        <v>0</v>
      </c>
      <c r="BL129" s="15" t="s">
        <v>131</v>
      </c>
      <c r="BM129" s="229" t="s">
        <v>285</v>
      </c>
    </row>
    <row r="130" s="12" customFormat="1" ht="20.88" customHeight="1">
      <c r="A130" s="12"/>
      <c r="B130" s="201"/>
      <c r="C130" s="202"/>
      <c r="D130" s="203" t="s">
        <v>79</v>
      </c>
      <c r="E130" s="215" t="s">
        <v>152</v>
      </c>
      <c r="F130" s="215" t="s">
        <v>153</v>
      </c>
      <c r="G130" s="202"/>
      <c r="H130" s="202"/>
      <c r="I130" s="205"/>
      <c r="J130" s="216">
        <f>BK130</f>
        <v>0</v>
      </c>
      <c r="K130" s="202"/>
      <c r="L130" s="207"/>
      <c r="M130" s="208"/>
      <c r="N130" s="209"/>
      <c r="O130" s="209"/>
      <c r="P130" s="210">
        <f>P131+SUM(P132:P139)</f>
        <v>0</v>
      </c>
      <c r="Q130" s="209"/>
      <c r="R130" s="210">
        <f>R131+SUM(R132:R139)</f>
        <v>0.015779999999999995</v>
      </c>
      <c r="S130" s="209"/>
      <c r="T130" s="211">
        <f>T131+SUM(T132:T139)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2" t="s">
        <v>89</v>
      </c>
      <c r="AT130" s="213" t="s">
        <v>79</v>
      </c>
      <c r="AU130" s="213" t="s">
        <v>89</v>
      </c>
      <c r="AY130" s="212" t="s">
        <v>124</v>
      </c>
      <c r="BK130" s="214">
        <f>BK131+SUM(BK132:BK139)</f>
        <v>0</v>
      </c>
    </row>
    <row r="131" s="2" customFormat="1" ht="16.5" customHeight="1">
      <c r="A131" s="36"/>
      <c r="B131" s="37"/>
      <c r="C131" s="217" t="s">
        <v>159</v>
      </c>
      <c r="D131" s="217" t="s">
        <v>127</v>
      </c>
      <c r="E131" s="218" t="s">
        <v>155</v>
      </c>
      <c r="F131" s="219" t="s">
        <v>156</v>
      </c>
      <c r="G131" s="220" t="s">
        <v>157</v>
      </c>
      <c r="H131" s="221">
        <v>6</v>
      </c>
      <c r="I131" s="222"/>
      <c r="J131" s="223">
        <f>ROUND(I131*H131,2)</f>
        <v>0</v>
      </c>
      <c r="K131" s="224"/>
      <c r="L131" s="42"/>
      <c r="M131" s="225" t="s">
        <v>1</v>
      </c>
      <c r="N131" s="226" t="s">
        <v>45</v>
      </c>
      <c r="O131" s="89"/>
      <c r="P131" s="227">
        <f>O131*H131</f>
        <v>0</v>
      </c>
      <c r="Q131" s="227">
        <v>0.00051999999999999995</v>
      </c>
      <c r="R131" s="227">
        <f>Q131*H131</f>
        <v>0.0031199999999999995</v>
      </c>
      <c r="S131" s="227">
        <v>0</v>
      </c>
      <c r="T131" s="228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9" t="s">
        <v>131</v>
      </c>
      <c r="AT131" s="229" t="s">
        <v>127</v>
      </c>
      <c r="AU131" s="229" t="s">
        <v>136</v>
      </c>
      <c r="AY131" s="15" t="s">
        <v>124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5" t="s">
        <v>21</v>
      </c>
      <c r="BK131" s="230">
        <f>ROUND(I131*H131,2)</f>
        <v>0</v>
      </c>
      <c r="BL131" s="15" t="s">
        <v>131</v>
      </c>
      <c r="BM131" s="229" t="s">
        <v>286</v>
      </c>
    </row>
    <row r="132" s="2" customFormat="1" ht="16.5" customHeight="1">
      <c r="A132" s="36"/>
      <c r="B132" s="37"/>
      <c r="C132" s="217" t="s">
        <v>163</v>
      </c>
      <c r="D132" s="217" t="s">
        <v>127</v>
      </c>
      <c r="E132" s="218" t="s">
        <v>164</v>
      </c>
      <c r="F132" s="219" t="s">
        <v>165</v>
      </c>
      <c r="G132" s="220" t="s">
        <v>157</v>
      </c>
      <c r="H132" s="221">
        <v>3</v>
      </c>
      <c r="I132" s="222"/>
      <c r="J132" s="223">
        <f>ROUND(I132*H132,2)</f>
        <v>0</v>
      </c>
      <c r="K132" s="224"/>
      <c r="L132" s="42"/>
      <c r="M132" s="225" t="s">
        <v>1</v>
      </c>
      <c r="N132" s="226" t="s">
        <v>45</v>
      </c>
      <c r="O132" s="89"/>
      <c r="P132" s="227">
        <f>O132*H132</f>
        <v>0</v>
      </c>
      <c r="Q132" s="227">
        <v>0.00051999999999999995</v>
      </c>
      <c r="R132" s="227">
        <f>Q132*H132</f>
        <v>0.0015599999999999998</v>
      </c>
      <c r="S132" s="227">
        <v>0</v>
      </c>
      <c r="T132" s="228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9" t="s">
        <v>131</v>
      </c>
      <c r="AT132" s="229" t="s">
        <v>127</v>
      </c>
      <c r="AU132" s="229" t="s">
        <v>136</v>
      </c>
      <c r="AY132" s="15" t="s">
        <v>124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5" t="s">
        <v>21</v>
      </c>
      <c r="BK132" s="230">
        <f>ROUND(I132*H132,2)</f>
        <v>0</v>
      </c>
      <c r="BL132" s="15" t="s">
        <v>131</v>
      </c>
      <c r="BM132" s="229" t="s">
        <v>287</v>
      </c>
    </row>
    <row r="133" s="2" customFormat="1" ht="21.75" customHeight="1">
      <c r="A133" s="36"/>
      <c r="B133" s="37"/>
      <c r="C133" s="217" t="s">
        <v>26</v>
      </c>
      <c r="D133" s="217" t="s">
        <v>127</v>
      </c>
      <c r="E133" s="218" t="s">
        <v>167</v>
      </c>
      <c r="F133" s="219" t="s">
        <v>288</v>
      </c>
      <c r="G133" s="220" t="s">
        <v>157</v>
      </c>
      <c r="H133" s="221">
        <v>3</v>
      </c>
      <c r="I133" s="222"/>
      <c r="J133" s="223">
        <f>ROUND(I133*H133,2)</f>
        <v>0</v>
      </c>
      <c r="K133" s="224"/>
      <c r="L133" s="42"/>
      <c r="M133" s="225" t="s">
        <v>1</v>
      </c>
      <c r="N133" s="226" t="s">
        <v>45</v>
      </c>
      <c r="O133" s="89"/>
      <c r="P133" s="227">
        <f>O133*H133</f>
        <v>0</v>
      </c>
      <c r="Q133" s="227">
        <v>0.00051999999999999995</v>
      </c>
      <c r="R133" s="227">
        <f>Q133*H133</f>
        <v>0.0015599999999999998</v>
      </c>
      <c r="S133" s="227">
        <v>0</v>
      </c>
      <c r="T133" s="22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9" t="s">
        <v>131</v>
      </c>
      <c r="AT133" s="229" t="s">
        <v>127</v>
      </c>
      <c r="AU133" s="229" t="s">
        <v>136</v>
      </c>
      <c r="AY133" s="15" t="s">
        <v>124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5" t="s">
        <v>21</v>
      </c>
      <c r="BK133" s="230">
        <f>ROUND(I133*H133,2)</f>
        <v>0</v>
      </c>
      <c r="BL133" s="15" t="s">
        <v>131</v>
      </c>
      <c r="BM133" s="229" t="s">
        <v>289</v>
      </c>
    </row>
    <row r="134" s="2" customFormat="1" ht="21.75" customHeight="1">
      <c r="A134" s="36"/>
      <c r="B134" s="37"/>
      <c r="C134" s="217" t="s">
        <v>170</v>
      </c>
      <c r="D134" s="217" t="s">
        <v>127</v>
      </c>
      <c r="E134" s="218" t="s">
        <v>171</v>
      </c>
      <c r="F134" s="219" t="s">
        <v>172</v>
      </c>
      <c r="G134" s="220" t="s">
        <v>157</v>
      </c>
      <c r="H134" s="221">
        <v>3</v>
      </c>
      <c r="I134" s="222"/>
      <c r="J134" s="223">
        <f>ROUND(I134*H134,2)</f>
        <v>0</v>
      </c>
      <c r="K134" s="224"/>
      <c r="L134" s="42"/>
      <c r="M134" s="225" t="s">
        <v>1</v>
      </c>
      <c r="N134" s="226" t="s">
        <v>45</v>
      </c>
      <c r="O134" s="89"/>
      <c r="P134" s="227">
        <f>O134*H134</f>
        <v>0</v>
      </c>
      <c r="Q134" s="227">
        <v>0.00051999999999999995</v>
      </c>
      <c r="R134" s="227">
        <f>Q134*H134</f>
        <v>0.0015599999999999998</v>
      </c>
      <c r="S134" s="227">
        <v>0</v>
      </c>
      <c r="T134" s="22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9" t="s">
        <v>131</v>
      </c>
      <c r="AT134" s="229" t="s">
        <v>127</v>
      </c>
      <c r="AU134" s="229" t="s">
        <v>136</v>
      </c>
      <c r="AY134" s="15" t="s">
        <v>124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5" t="s">
        <v>21</v>
      </c>
      <c r="BK134" s="230">
        <f>ROUND(I134*H134,2)</f>
        <v>0</v>
      </c>
      <c r="BL134" s="15" t="s">
        <v>131</v>
      </c>
      <c r="BM134" s="229" t="s">
        <v>290</v>
      </c>
    </row>
    <row r="135" s="2" customFormat="1" ht="21.75" customHeight="1">
      <c r="A135" s="36"/>
      <c r="B135" s="37"/>
      <c r="C135" s="217" t="s">
        <v>174</v>
      </c>
      <c r="D135" s="217" t="s">
        <v>127</v>
      </c>
      <c r="E135" s="218" t="s">
        <v>175</v>
      </c>
      <c r="F135" s="219" t="s">
        <v>176</v>
      </c>
      <c r="G135" s="220" t="s">
        <v>157</v>
      </c>
      <c r="H135" s="221">
        <v>3</v>
      </c>
      <c r="I135" s="222"/>
      <c r="J135" s="223">
        <f>ROUND(I135*H135,2)</f>
        <v>0</v>
      </c>
      <c r="K135" s="224"/>
      <c r="L135" s="42"/>
      <c r="M135" s="225" t="s">
        <v>1</v>
      </c>
      <c r="N135" s="226" t="s">
        <v>45</v>
      </c>
      <c r="O135" s="89"/>
      <c r="P135" s="227">
        <f>O135*H135</f>
        <v>0</v>
      </c>
      <c r="Q135" s="227">
        <v>0.00051999999999999995</v>
      </c>
      <c r="R135" s="227">
        <f>Q135*H135</f>
        <v>0.0015599999999999998</v>
      </c>
      <c r="S135" s="227">
        <v>0</v>
      </c>
      <c r="T135" s="228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9" t="s">
        <v>131</v>
      </c>
      <c r="AT135" s="229" t="s">
        <v>127</v>
      </c>
      <c r="AU135" s="229" t="s">
        <v>136</v>
      </c>
      <c r="AY135" s="15" t="s">
        <v>124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5" t="s">
        <v>21</v>
      </c>
      <c r="BK135" s="230">
        <f>ROUND(I135*H135,2)</f>
        <v>0</v>
      </c>
      <c r="BL135" s="15" t="s">
        <v>131</v>
      </c>
      <c r="BM135" s="229" t="s">
        <v>291</v>
      </c>
    </row>
    <row r="136" s="2" customFormat="1" ht="16.5" customHeight="1">
      <c r="A136" s="36"/>
      <c r="B136" s="37"/>
      <c r="C136" s="217" t="s">
        <v>178</v>
      </c>
      <c r="D136" s="217" t="s">
        <v>127</v>
      </c>
      <c r="E136" s="218" t="s">
        <v>183</v>
      </c>
      <c r="F136" s="219" t="s">
        <v>292</v>
      </c>
      <c r="G136" s="220" t="s">
        <v>157</v>
      </c>
      <c r="H136" s="221">
        <v>3</v>
      </c>
      <c r="I136" s="222"/>
      <c r="J136" s="223">
        <f>ROUND(I136*H136,2)</f>
        <v>0</v>
      </c>
      <c r="K136" s="224"/>
      <c r="L136" s="42"/>
      <c r="M136" s="225" t="s">
        <v>1</v>
      </c>
      <c r="N136" s="226" t="s">
        <v>45</v>
      </c>
      <c r="O136" s="89"/>
      <c r="P136" s="227">
        <f>O136*H136</f>
        <v>0</v>
      </c>
      <c r="Q136" s="227">
        <v>0.00051999999999999995</v>
      </c>
      <c r="R136" s="227">
        <f>Q136*H136</f>
        <v>0.0015599999999999998</v>
      </c>
      <c r="S136" s="227">
        <v>0</v>
      </c>
      <c r="T136" s="22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9" t="s">
        <v>131</v>
      </c>
      <c r="AT136" s="229" t="s">
        <v>127</v>
      </c>
      <c r="AU136" s="229" t="s">
        <v>136</v>
      </c>
      <c r="AY136" s="15" t="s">
        <v>124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5" t="s">
        <v>21</v>
      </c>
      <c r="BK136" s="230">
        <f>ROUND(I136*H136,2)</f>
        <v>0</v>
      </c>
      <c r="BL136" s="15" t="s">
        <v>131</v>
      </c>
      <c r="BM136" s="229" t="s">
        <v>293</v>
      </c>
    </row>
    <row r="137" s="2" customFormat="1" ht="21.75" customHeight="1">
      <c r="A137" s="36"/>
      <c r="B137" s="37"/>
      <c r="C137" s="217" t="s">
        <v>182</v>
      </c>
      <c r="D137" s="217" t="s">
        <v>127</v>
      </c>
      <c r="E137" s="218" t="s">
        <v>186</v>
      </c>
      <c r="F137" s="219" t="s">
        <v>187</v>
      </c>
      <c r="G137" s="220" t="s">
        <v>157</v>
      </c>
      <c r="H137" s="221">
        <v>3</v>
      </c>
      <c r="I137" s="222"/>
      <c r="J137" s="223">
        <f>ROUND(I137*H137,2)</f>
        <v>0</v>
      </c>
      <c r="K137" s="224"/>
      <c r="L137" s="42"/>
      <c r="M137" s="225" t="s">
        <v>1</v>
      </c>
      <c r="N137" s="226" t="s">
        <v>45</v>
      </c>
      <c r="O137" s="89"/>
      <c r="P137" s="227">
        <f>O137*H137</f>
        <v>0</v>
      </c>
      <c r="Q137" s="227">
        <v>0.00051999999999999995</v>
      </c>
      <c r="R137" s="227">
        <f>Q137*H137</f>
        <v>0.0015599999999999998</v>
      </c>
      <c r="S137" s="227">
        <v>0</v>
      </c>
      <c r="T137" s="22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9" t="s">
        <v>131</v>
      </c>
      <c r="AT137" s="229" t="s">
        <v>127</v>
      </c>
      <c r="AU137" s="229" t="s">
        <v>136</v>
      </c>
      <c r="AY137" s="15" t="s">
        <v>124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5" t="s">
        <v>21</v>
      </c>
      <c r="BK137" s="230">
        <f>ROUND(I137*H137,2)</f>
        <v>0</v>
      </c>
      <c r="BL137" s="15" t="s">
        <v>131</v>
      </c>
      <c r="BM137" s="229" t="s">
        <v>294</v>
      </c>
    </row>
    <row r="138" s="2" customFormat="1" ht="16.5" customHeight="1">
      <c r="A138" s="36"/>
      <c r="B138" s="37"/>
      <c r="C138" s="217" t="s">
        <v>8</v>
      </c>
      <c r="D138" s="217" t="s">
        <v>127</v>
      </c>
      <c r="E138" s="218" t="s">
        <v>243</v>
      </c>
      <c r="F138" s="219" t="s">
        <v>244</v>
      </c>
      <c r="G138" s="220" t="s">
        <v>157</v>
      </c>
      <c r="H138" s="221">
        <v>3</v>
      </c>
      <c r="I138" s="222"/>
      <c r="J138" s="223">
        <f>ROUND(I138*H138,2)</f>
        <v>0</v>
      </c>
      <c r="K138" s="224"/>
      <c r="L138" s="42"/>
      <c r="M138" s="225" t="s">
        <v>1</v>
      </c>
      <c r="N138" s="226" t="s">
        <v>45</v>
      </c>
      <c r="O138" s="89"/>
      <c r="P138" s="227">
        <f>O138*H138</f>
        <v>0</v>
      </c>
      <c r="Q138" s="227">
        <v>0.0011000000000000001</v>
      </c>
      <c r="R138" s="227">
        <f>Q138*H138</f>
        <v>0.0033</v>
      </c>
      <c r="S138" s="227">
        <v>0</v>
      </c>
      <c r="T138" s="228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9" t="s">
        <v>131</v>
      </c>
      <c r="AT138" s="229" t="s">
        <v>127</v>
      </c>
      <c r="AU138" s="229" t="s">
        <v>136</v>
      </c>
      <c r="AY138" s="15" t="s">
        <v>124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5" t="s">
        <v>21</v>
      </c>
      <c r="BK138" s="230">
        <f>ROUND(I138*H138,2)</f>
        <v>0</v>
      </c>
      <c r="BL138" s="15" t="s">
        <v>131</v>
      </c>
      <c r="BM138" s="229" t="s">
        <v>295</v>
      </c>
    </row>
    <row r="139" s="13" customFormat="1" ht="20.88" customHeight="1">
      <c r="A139" s="13"/>
      <c r="B139" s="236"/>
      <c r="C139" s="237"/>
      <c r="D139" s="238" t="s">
        <v>79</v>
      </c>
      <c r="E139" s="238" t="s">
        <v>196</v>
      </c>
      <c r="F139" s="238" t="s">
        <v>197</v>
      </c>
      <c r="G139" s="237"/>
      <c r="H139" s="237"/>
      <c r="I139" s="239"/>
      <c r="J139" s="240">
        <f>BK139</f>
        <v>0</v>
      </c>
      <c r="K139" s="237"/>
      <c r="L139" s="241"/>
      <c r="M139" s="242"/>
      <c r="N139" s="243"/>
      <c r="O139" s="243"/>
      <c r="P139" s="244">
        <f>SUM(P140:P144)</f>
        <v>0</v>
      </c>
      <c r="Q139" s="243"/>
      <c r="R139" s="244">
        <f>SUM(R140:R144)</f>
        <v>0</v>
      </c>
      <c r="S139" s="243"/>
      <c r="T139" s="245">
        <f>SUM(T140:T144)</f>
        <v>0</v>
      </c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R139" s="246" t="s">
        <v>89</v>
      </c>
      <c r="AT139" s="247" t="s">
        <v>79</v>
      </c>
      <c r="AU139" s="247" t="s">
        <v>136</v>
      </c>
      <c r="AY139" s="246" t="s">
        <v>124</v>
      </c>
      <c r="BK139" s="248">
        <f>SUM(BK140:BK144)</f>
        <v>0</v>
      </c>
    </row>
    <row r="140" s="2" customFormat="1" ht="16.5" customHeight="1">
      <c r="A140" s="36"/>
      <c r="B140" s="37"/>
      <c r="C140" s="217" t="s">
        <v>131</v>
      </c>
      <c r="D140" s="217" t="s">
        <v>127</v>
      </c>
      <c r="E140" s="218" t="s">
        <v>199</v>
      </c>
      <c r="F140" s="219" t="s">
        <v>200</v>
      </c>
      <c r="G140" s="220" t="s">
        <v>1</v>
      </c>
      <c r="H140" s="221">
        <v>3</v>
      </c>
      <c r="I140" s="222"/>
      <c r="J140" s="223">
        <f>ROUND(I140*H140,2)</f>
        <v>0</v>
      </c>
      <c r="K140" s="224"/>
      <c r="L140" s="42"/>
      <c r="M140" s="225" t="s">
        <v>1</v>
      </c>
      <c r="N140" s="226" t="s">
        <v>45</v>
      </c>
      <c r="O140" s="89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9" t="s">
        <v>131</v>
      </c>
      <c r="AT140" s="229" t="s">
        <v>127</v>
      </c>
      <c r="AU140" s="229" t="s">
        <v>140</v>
      </c>
      <c r="AY140" s="15" t="s">
        <v>124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5" t="s">
        <v>21</v>
      </c>
      <c r="BK140" s="230">
        <f>ROUND(I140*H140,2)</f>
        <v>0</v>
      </c>
      <c r="BL140" s="15" t="s">
        <v>131</v>
      </c>
      <c r="BM140" s="229" t="s">
        <v>296</v>
      </c>
    </row>
    <row r="141" s="2" customFormat="1" ht="21.75" customHeight="1">
      <c r="A141" s="36"/>
      <c r="B141" s="37"/>
      <c r="C141" s="217" t="s">
        <v>192</v>
      </c>
      <c r="D141" s="217" t="s">
        <v>127</v>
      </c>
      <c r="E141" s="218" t="s">
        <v>203</v>
      </c>
      <c r="F141" s="219" t="s">
        <v>204</v>
      </c>
      <c r="G141" s="220" t="s">
        <v>1</v>
      </c>
      <c r="H141" s="221">
        <v>3</v>
      </c>
      <c r="I141" s="222"/>
      <c r="J141" s="223">
        <f>ROUND(I141*H141,2)</f>
        <v>0</v>
      </c>
      <c r="K141" s="224"/>
      <c r="L141" s="42"/>
      <c r="M141" s="225" t="s">
        <v>1</v>
      </c>
      <c r="N141" s="226" t="s">
        <v>45</v>
      </c>
      <c r="O141" s="89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9" t="s">
        <v>131</v>
      </c>
      <c r="AT141" s="229" t="s">
        <v>127</v>
      </c>
      <c r="AU141" s="229" t="s">
        <v>140</v>
      </c>
      <c r="AY141" s="15" t="s">
        <v>124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5" t="s">
        <v>21</v>
      </c>
      <c r="BK141" s="230">
        <f>ROUND(I141*H141,2)</f>
        <v>0</v>
      </c>
      <c r="BL141" s="15" t="s">
        <v>131</v>
      </c>
      <c r="BM141" s="229" t="s">
        <v>297</v>
      </c>
    </row>
    <row r="142" s="2" customFormat="1" ht="21.75" customHeight="1">
      <c r="A142" s="36"/>
      <c r="B142" s="37"/>
      <c r="C142" s="217" t="s">
        <v>198</v>
      </c>
      <c r="D142" s="217" t="s">
        <v>127</v>
      </c>
      <c r="E142" s="218" t="s">
        <v>207</v>
      </c>
      <c r="F142" s="219" t="s">
        <v>208</v>
      </c>
      <c r="G142" s="220" t="s">
        <v>1</v>
      </c>
      <c r="H142" s="221">
        <v>2</v>
      </c>
      <c r="I142" s="222"/>
      <c r="J142" s="223">
        <f>ROUND(I142*H142,2)</f>
        <v>0</v>
      </c>
      <c r="K142" s="224"/>
      <c r="L142" s="42"/>
      <c r="M142" s="225" t="s">
        <v>1</v>
      </c>
      <c r="N142" s="226" t="s">
        <v>45</v>
      </c>
      <c r="O142" s="89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9" t="s">
        <v>131</v>
      </c>
      <c r="AT142" s="229" t="s">
        <v>127</v>
      </c>
      <c r="AU142" s="229" t="s">
        <v>140</v>
      </c>
      <c r="AY142" s="15" t="s">
        <v>124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5" t="s">
        <v>21</v>
      </c>
      <c r="BK142" s="230">
        <f>ROUND(I142*H142,2)</f>
        <v>0</v>
      </c>
      <c r="BL142" s="15" t="s">
        <v>131</v>
      </c>
      <c r="BM142" s="229" t="s">
        <v>298</v>
      </c>
    </row>
    <row r="143" s="2" customFormat="1" ht="16.5" customHeight="1">
      <c r="A143" s="36"/>
      <c r="B143" s="37"/>
      <c r="C143" s="217" t="s">
        <v>202</v>
      </c>
      <c r="D143" s="217" t="s">
        <v>127</v>
      </c>
      <c r="E143" s="218" t="s">
        <v>210</v>
      </c>
      <c r="F143" s="219" t="s">
        <v>211</v>
      </c>
      <c r="G143" s="220" t="s">
        <v>1</v>
      </c>
      <c r="H143" s="221">
        <v>5</v>
      </c>
      <c r="I143" s="222"/>
      <c r="J143" s="223">
        <f>ROUND(I143*H143,2)</f>
        <v>0</v>
      </c>
      <c r="K143" s="224"/>
      <c r="L143" s="42"/>
      <c r="M143" s="225" t="s">
        <v>1</v>
      </c>
      <c r="N143" s="226" t="s">
        <v>45</v>
      </c>
      <c r="O143" s="89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9" t="s">
        <v>131</v>
      </c>
      <c r="AT143" s="229" t="s">
        <v>127</v>
      </c>
      <c r="AU143" s="229" t="s">
        <v>140</v>
      </c>
      <c r="AY143" s="15" t="s">
        <v>124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5" t="s">
        <v>21</v>
      </c>
      <c r="BK143" s="230">
        <f>ROUND(I143*H143,2)</f>
        <v>0</v>
      </c>
      <c r="BL143" s="15" t="s">
        <v>131</v>
      </c>
      <c r="BM143" s="229" t="s">
        <v>299</v>
      </c>
    </row>
    <row r="144" s="2" customFormat="1" ht="16.5" customHeight="1">
      <c r="A144" s="36"/>
      <c r="B144" s="37"/>
      <c r="C144" s="217" t="s">
        <v>206</v>
      </c>
      <c r="D144" s="217" t="s">
        <v>127</v>
      </c>
      <c r="E144" s="218" t="s">
        <v>214</v>
      </c>
      <c r="F144" s="219" t="s">
        <v>215</v>
      </c>
      <c r="G144" s="220" t="s">
        <v>1</v>
      </c>
      <c r="H144" s="221">
        <v>1</v>
      </c>
      <c r="I144" s="222"/>
      <c r="J144" s="223">
        <f>ROUND(I144*H144,2)</f>
        <v>0</v>
      </c>
      <c r="K144" s="224"/>
      <c r="L144" s="42"/>
      <c r="M144" s="231" t="s">
        <v>1</v>
      </c>
      <c r="N144" s="232" t="s">
        <v>45</v>
      </c>
      <c r="O144" s="233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9" t="s">
        <v>131</v>
      </c>
      <c r="AT144" s="229" t="s">
        <v>127</v>
      </c>
      <c r="AU144" s="229" t="s">
        <v>140</v>
      </c>
      <c r="AY144" s="15" t="s">
        <v>124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5" t="s">
        <v>21</v>
      </c>
      <c r="BK144" s="230">
        <f>ROUND(I144*H144,2)</f>
        <v>0</v>
      </c>
      <c r="BL144" s="15" t="s">
        <v>131</v>
      </c>
      <c r="BM144" s="229" t="s">
        <v>300</v>
      </c>
    </row>
    <row r="145" s="2" customFormat="1" ht="6.96" customHeight="1">
      <c r="A145" s="36"/>
      <c r="B145" s="64"/>
      <c r="C145" s="65"/>
      <c r="D145" s="65"/>
      <c r="E145" s="65"/>
      <c r="F145" s="65"/>
      <c r="G145" s="65"/>
      <c r="H145" s="65"/>
      <c r="I145" s="65"/>
      <c r="J145" s="65"/>
      <c r="K145" s="65"/>
      <c r="L145" s="42"/>
      <c r="M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</row>
  </sheetData>
  <sheetProtection sheet="1" autoFilter="0" formatColumns="0" formatRows="0" objects="1" scenarios="1" spinCount="100000" saltValue="4UhLi884Ho9/MWWnN6OYAfJgESfzAS6gqxQaC//pQme6EzU+zPnRrA6xnSxez7Gxf+nYFXk2kzgLmEcds4CroA==" hashValue="p+wTkqRe1j6nup6WAQvowNstO3TtHilMXZLMAdai3tZL2GbWnp6LFRph/xzaYftSIXpW2GZO3ldq2Cfjl/lDMQ==" algorithmName="SHA-512" password="CC35"/>
  <autoFilter ref="C119:K14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User-PC\User</dc:creator>
  <cp:lastModifiedBy>User-PC\User</cp:lastModifiedBy>
  <dcterms:created xsi:type="dcterms:W3CDTF">2021-09-14T10:55:08Z</dcterms:created>
  <dcterms:modified xsi:type="dcterms:W3CDTF">2021-09-14T10:55:15Z</dcterms:modified>
</cp:coreProperties>
</file>